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824E742C-2D5A-48A7-9ECD-EEB81D20F1C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nual" sheetId="1" r:id="rId1"/>
    <sheet name="Hourl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  <c r="F10" i="2"/>
  <c r="G10" i="2"/>
  <c r="H10" i="2"/>
  <c r="I10" i="2"/>
  <c r="J10" i="2"/>
  <c r="K10" i="2"/>
  <c r="E11" i="2"/>
  <c r="F11" i="2"/>
  <c r="G11" i="2"/>
  <c r="H11" i="2"/>
  <c r="I11" i="2"/>
  <c r="J11" i="2"/>
  <c r="K11" i="2"/>
  <c r="E12" i="2"/>
  <c r="F12" i="2"/>
  <c r="G12" i="2"/>
  <c r="H12" i="2"/>
  <c r="I12" i="2"/>
  <c r="J12" i="2"/>
  <c r="K12" i="2"/>
  <c r="F9" i="2"/>
  <c r="G9" i="2"/>
  <c r="H9" i="2"/>
  <c r="I9" i="2"/>
  <c r="J9" i="2"/>
  <c r="K9" i="2"/>
  <c r="E9" i="2"/>
  <c r="E9" i="1"/>
  <c r="F9" i="1"/>
  <c r="G9" i="1"/>
  <c r="H9" i="1"/>
  <c r="I9" i="1"/>
  <c r="J9" i="1"/>
  <c r="K9" i="1"/>
  <c r="E10" i="1"/>
  <c r="F10" i="1"/>
  <c r="G10" i="1"/>
  <c r="H10" i="1"/>
  <c r="I10" i="1"/>
  <c r="J10" i="1"/>
  <c r="K10" i="1"/>
  <c r="E11" i="1"/>
  <c r="F11" i="1"/>
  <c r="G11" i="1"/>
  <c r="H11" i="1"/>
  <c r="I11" i="1"/>
  <c r="J11" i="1"/>
  <c r="K11" i="1"/>
  <c r="E12" i="1"/>
  <c r="F12" i="1"/>
  <c r="G12" i="1"/>
  <c r="H12" i="1"/>
  <c r="I12" i="1"/>
  <c r="J12" i="1"/>
  <c r="K12" i="1"/>
  <c r="K8" i="2" l="1"/>
  <c r="J8" i="2"/>
  <c r="I8" i="2"/>
  <c r="H8" i="2"/>
  <c r="G8" i="2"/>
  <c r="F8" i="2"/>
  <c r="E8" i="2"/>
  <c r="K7" i="2"/>
  <c r="J7" i="2"/>
  <c r="I7" i="2"/>
  <c r="H7" i="2"/>
  <c r="G7" i="2"/>
  <c r="F7" i="2"/>
  <c r="E7" i="2"/>
  <c r="E8" i="1"/>
  <c r="F8" i="1"/>
  <c r="G8" i="1"/>
  <c r="H8" i="1"/>
  <c r="I8" i="1"/>
  <c r="J8" i="1"/>
  <c r="K8" i="1"/>
  <c r="F7" i="1"/>
  <c r="G7" i="1"/>
  <c r="H7" i="1"/>
  <c r="I7" i="1"/>
  <c r="J7" i="1"/>
  <c r="K7" i="1"/>
  <c r="E7" i="1"/>
</calcChain>
</file>

<file path=xl/sharedStrings.xml><?xml version="1.0" encoding="utf-8"?>
<sst xmlns="http://schemas.openxmlformats.org/spreadsheetml/2006/main" count="53" uniqueCount="28">
  <si>
    <t>Acetaldehyde</t>
  </si>
  <si>
    <t>Acrolein</t>
  </si>
  <si>
    <t>Benzene</t>
  </si>
  <si>
    <t>Formaldehyde</t>
  </si>
  <si>
    <t>Toluene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</si>
  <si>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= Emission Factor for pollutant p (lbs /1000 gal)</t>
    </r>
  </si>
  <si>
    <t>BQ = Activity Rate or Base Quantity (hrs/year)</t>
  </si>
  <si>
    <t>BHP = Horse Power (bhp)</t>
  </si>
  <si>
    <t>AB2588 Device ID</t>
  </si>
  <si>
    <t xml:space="preserve">Calculation ID </t>
  </si>
  <si>
    <t>Source Type</t>
  </si>
  <si>
    <t>Internal Combustion Engine</t>
  </si>
  <si>
    <t>Sub Type</t>
  </si>
  <si>
    <t>Emissions</t>
  </si>
  <si>
    <t>lb/yr</t>
  </si>
  <si>
    <t>Building</t>
  </si>
  <si>
    <t>Ethyl Benzene</t>
  </si>
  <si>
    <t>Xylenes</t>
  </si>
  <si>
    <t>7d</t>
  </si>
  <si>
    <t>lb/hr</t>
  </si>
  <si>
    <t>AB2055</t>
  </si>
  <si>
    <t>AB630175</t>
  </si>
  <si>
    <t>Hourly calculations are similar to annual calculations due to turbines operating less than 1 hour in 2018</t>
  </si>
  <si>
    <t>AB4310</t>
  </si>
  <si>
    <t>AB4311</t>
  </si>
  <si>
    <t>AB653788</t>
  </si>
  <si>
    <t>AB653789</t>
  </si>
  <si>
    <t>Jet-A turbines &amp; Compressors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</si>
</sst>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2" xfId="0" applyBorder="1"/>
    <xf numFmtId="0" fontId="1" fillId="2" borderId="3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4" borderId="7" xfId="0" applyFont="1" applyFill="1" applyBorder="1" applyAlignment="1">
      <alignment horizontal="center"/>
    </xf>
    <xf numFmtId="0" fontId="0" fillId="0" borderId="0" xfId="0" applyAlignment="1">
      <alignment textRotation="90"/>
    </xf>
    <xf numFmtId="0" fontId="4" fillId="4" borderId="6" xfId="0" applyFont="1" applyFill="1" applyBorder="1" applyAlignment="1">
      <alignment horizontal="center" textRotation="90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0" borderId="1" xfId="0" applyFill="1" applyBorder="1"/>
    <xf numFmtId="0" fontId="5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0" fontId="5" fillId="5" borderId="1" xfId="0" applyFont="1" applyFill="1" applyBorder="1" applyAlignment="1">
      <alignment horizontal="center" vertical="center"/>
    </xf>
    <xf numFmtId="1" fontId="5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" xfId="0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2"/>
  <sheetViews>
    <sheetView tabSelected="1" zoomScale="90" zoomScaleNormal="90" workbookViewId="0">
      <selection activeCell="A3" sqref="A3"/>
    </sheetView>
  </sheetViews>
  <sheetFormatPr defaultRowHeight="15" x14ac:dyDescent="0.25"/>
  <cols>
    <col min="1" max="1" width="11.140625" bestFit="1" customWidth="1"/>
    <col min="2" max="3" width="12.42578125" customWidth="1"/>
    <col min="4" max="4" width="20.140625" bestFit="1" customWidth="1"/>
    <col min="5" max="7" width="13.85546875" bestFit="1" customWidth="1"/>
    <col min="8" max="8" width="13.42578125" bestFit="1" customWidth="1"/>
    <col min="9" max="9" width="9.28515625" bestFit="1" customWidth="1"/>
    <col min="10" max="11" width="13.85546875" bestFit="1" customWidth="1"/>
    <col min="12" max="17" width="9.5703125" bestFit="1" customWidth="1"/>
    <col min="18" max="18" width="14" bestFit="1" customWidth="1"/>
    <col min="19" max="19" width="9.42578125" bestFit="1" customWidth="1"/>
    <col min="20" max="25" width="14" bestFit="1" customWidth="1"/>
    <col min="26" max="27" width="9.42578125" bestFit="1" customWidth="1"/>
    <col min="28" max="28" width="14" bestFit="1" customWidth="1"/>
    <col min="29" max="30" width="9.42578125" bestFit="1" customWidth="1"/>
    <col min="31" max="31" width="14" bestFit="1" customWidth="1"/>
    <col min="32" max="32" width="9.85546875" bestFit="1" customWidth="1"/>
    <col min="33" max="33" width="9.28515625" bestFit="1" customWidth="1"/>
    <col min="34" max="34" width="13.85546875" bestFit="1" customWidth="1"/>
    <col min="35" max="38" width="9.28515625" bestFit="1" customWidth="1"/>
    <col min="39" max="39" width="13.85546875" bestFit="1" customWidth="1"/>
    <col min="40" max="41" width="9.5703125" bestFit="1" customWidth="1"/>
    <col min="42" max="44" width="9.28515625" bestFit="1" customWidth="1"/>
    <col min="45" max="45" width="10.28515625" customWidth="1"/>
  </cols>
  <sheetData>
    <row r="1" spans="1:46" ht="45.75" thickBot="1" x14ac:dyDescent="0.3">
      <c r="A1" s="3" t="s">
        <v>9</v>
      </c>
      <c r="B1" s="4" t="s">
        <v>18</v>
      </c>
      <c r="C1" s="5" t="s">
        <v>10</v>
      </c>
      <c r="D1" s="6" t="s">
        <v>11</v>
      </c>
      <c r="E1" s="5" t="s">
        <v>12</v>
      </c>
      <c r="F1" s="6" t="s">
        <v>27</v>
      </c>
      <c r="G1" s="5" t="s">
        <v>13</v>
      </c>
      <c r="H1" s="7" t="s">
        <v>14</v>
      </c>
    </row>
    <row r="3" spans="1:46" ht="18.75" thickBot="1" x14ac:dyDescent="0.4">
      <c r="A3" s="1"/>
      <c r="B3" s="1"/>
      <c r="C3" s="1"/>
      <c r="D3" s="2"/>
      <c r="E3" s="21" t="s">
        <v>5</v>
      </c>
      <c r="F3" s="22"/>
      <c r="G3" s="22"/>
      <c r="H3" s="22"/>
      <c r="I3" s="22"/>
      <c r="J3" s="22"/>
      <c r="K3" s="22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"/>
    </row>
    <row r="4" spans="1:46" s="9" customFormat="1" ht="80.25" x14ac:dyDescent="0.25">
      <c r="E4" s="10" t="s">
        <v>0</v>
      </c>
      <c r="F4" s="10" t="s">
        <v>1</v>
      </c>
      <c r="G4" s="10" t="s">
        <v>2</v>
      </c>
      <c r="H4" s="10" t="s">
        <v>16</v>
      </c>
      <c r="I4" s="10" t="s">
        <v>3</v>
      </c>
      <c r="J4" s="10" t="s">
        <v>4</v>
      </c>
      <c r="K4" s="10" t="s">
        <v>17</v>
      </c>
    </row>
    <row r="5" spans="1:46" ht="15.75" thickBot="1" x14ac:dyDescent="0.3">
      <c r="E5" s="8">
        <v>75070</v>
      </c>
      <c r="F5" s="8">
        <v>107028</v>
      </c>
      <c r="G5" s="8">
        <v>71432</v>
      </c>
      <c r="H5" s="8">
        <v>100414</v>
      </c>
      <c r="I5" s="8">
        <v>50000</v>
      </c>
      <c r="J5" s="8">
        <v>108883</v>
      </c>
      <c r="K5" s="8">
        <v>1330207</v>
      </c>
    </row>
    <row r="6" spans="1:46" ht="45" x14ac:dyDescent="0.25">
      <c r="A6" s="11" t="s">
        <v>15</v>
      </c>
      <c r="B6" s="12" t="s">
        <v>8</v>
      </c>
      <c r="C6" s="12" t="s">
        <v>7</v>
      </c>
      <c r="D6" s="12" t="s">
        <v>6</v>
      </c>
      <c r="E6">
        <v>2.0899999999999998E-3</v>
      </c>
      <c r="F6">
        <v>2.9999999999999997E-4</v>
      </c>
      <c r="G6">
        <v>1.4999999999999999E-2</v>
      </c>
      <c r="H6">
        <v>8.7799999999999998E-4</v>
      </c>
      <c r="I6">
        <v>2.0299999999999999E-2</v>
      </c>
      <c r="J6">
        <v>4.3600000000000002E-3</v>
      </c>
      <c r="K6">
        <v>2.6900000000000001E-3</v>
      </c>
    </row>
    <row r="7" spans="1:46" x14ac:dyDescent="0.25">
      <c r="A7" s="14">
        <v>1746</v>
      </c>
      <c r="B7" s="15" t="s">
        <v>20</v>
      </c>
      <c r="C7" s="14">
        <v>100</v>
      </c>
      <c r="D7" s="14">
        <v>0.9</v>
      </c>
      <c r="E7" s="13">
        <f>0.0766*$C7*$D7*E$6/1000</f>
        <v>1.440846E-5</v>
      </c>
      <c r="F7" s="13">
        <f t="shared" ref="F7:K12" si="0">0.0766*$C7*$D7*F$6/1000</f>
        <v>2.0682E-6</v>
      </c>
      <c r="G7" s="13">
        <f t="shared" si="0"/>
        <v>1.0341E-4</v>
      </c>
      <c r="H7" s="13">
        <f t="shared" si="0"/>
        <v>6.0529319999999993E-6</v>
      </c>
      <c r="I7" s="13">
        <f t="shared" si="0"/>
        <v>1.399482E-4</v>
      </c>
      <c r="J7" s="13">
        <f t="shared" si="0"/>
        <v>3.0057840000000002E-5</v>
      </c>
      <c r="K7" s="13">
        <f t="shared" si="0"/>
        <v>1.854486E-5</v>
      </c>
    </row>
    <row r="8" spans="1:46" x14ac:dyDescent="0.25">
      <c r="A8" s="14">
        <v>1746</v>
      </c>
      <c r="B8" s="15" t="s">
        <v>21</v>
      </c>
      <c r="C8" s="14">
        <v>100</v>
      </c>
      <c r="D8" s="14">
        <v>0.4</v>
      </c>
      <c r="E8" s="13">
        <f>0.0766*$C8*$D8*E$6/1000</f>
        <v>6.4037599999999993E-6</v>
      </c>
      <c r="F8" s="13">
        <f t="shared" si="0"/>
        <v>9.1919999999999992E-7</v>
      </c>
      <c r="G8" s="13">
        <f t="shared" si="0"/>
        <v>4.596E-5</v>
      </c>
      <c r="H8" s="13">
        <f t="shared" si="0"/>
        <v>2.6901920000000003E-6</v>
      </c>
      <c r="I8" s="13">
        <f t="shared" si="0"/>
        <v>6.2199199999999992E-5</v>
      </c>
      <c r="J8" s="13">
        <f t="shared" si="0"/>
        <v>1.3359040000000001E-5</v>
      </c>
      <c r="K8" s="13">
        <f t="shared" si="0"/>
        <v>8.2421599999999994E-6</v>
      </c>
    </row>
    <row r="9" spans="1:46" x14ac:dyDescent="0.25">
      <c r="A9" s="14">
        <v>1735</v>
      </c>
      <c r="B9" s="14" t="s">
        <v>23</v>
      </c>
      <c r="C9" s="14">
        <v>38.799999999999997</v>
      </c>
      <c r="D9" s="14">
        <v>25</v>
      </c>
      <c r="E9" s="13">
        <f t="shared" ref="E9:E12" si="1">0.0766*$C9*$D9*E$6/1000</f>
        <v>1.5529118000000001E-4</v>
      </c>
      <c r="F9" s="13">
        <f t="shared" si="0"/>
        <v>2.22906E-5</v>
      </c>
      <c r="G9" s="13">
        <f t="shared" si="0"/>
        <v>1.1145300000000001E-3</v>
      </c>
      <c r="H9" s="13">
        <f t="shared" si="0"/>
        <v>6.5237155999999999E-5</v>
      </c>
      <c r="I9" s="13">
        <f t="shared" si="0"/>
        <v>1.5083306E-3</v>
      </c>
      <c r="J9" s="13">
        <f t="shared" si="0"/>
        <v>3.2395672000000002E-4</v>
      </c>
      <c r="K9" s="13">
        <f t="shared" si="0"/>
        <v>1.9987238000000003E-4</v>
      </c>
    </row>
    <row r="10" spans="1:46" x14ac:dyDescent="0.25">
      <c r="A10" s="14">
        <v>1735</v>
      </c>
      <c r="B10" s="14" t="s">
        <v>24</v>
      </c>
      <c r="C10" s="14">
        <v>38.799999999999997</v>
      </c>
      <c r="D10" s="14">
        <v>100</v>
      </c>
      <c r="E10" s="13">
        <f t="shared" si="1"/>
        <v>6.2116472000000005E-4</v>
      </c>
      <c r="F10" s="13">
        <f t="shared" si="0"/>
        <v>8.9162399999999999E-5</v>
      </c>
      <c r="G10" s="13">
        <f t="shared" si="0"/>
        <v>4.4581200000000003E-3</v>
      </c>
      <c r="H10" s="13">
        <f t="shared" si="0"/>
        <v>2.60948624E-4</v>
      </c>
      <c r="I10" s="13">
        <f t="shared" si="0"/>
        <v>6.0333224E-3</v>
      </c>
      <c r="J10" s="13">
        <f t="shared" si="0"/>
        <v>1.2958268800000001E-3</v>
      </c>
      <c r="K10" s="13">
        <f t="shared" si="0"/>
        <v>7.9948952000000011E-4</v>
      </c>
    </row>
    <row r="11" spans="1:46" x14ac:dyDescent="0.25">
      <c r="A11" s="14">
        <v>1735</v>
      </c>
      <c r="B11" s="14" t="s">
        <v>25</v>
      </c>
      <c r="C11" s="14">
        <v>38.799999999999997</v>
      </c>
      <c r="D11" s="14">
        <v>50</v>
      </c>
      <c r="E11" s="13">
        <f t="shared" si="1"/>
        <v>3.1058236000000003E-4</v>
      </c>
      <c r="F11" s="13">
        <f t="shared" si="0"/>
        <v>4.4581199999999999E-5</v>
      </c>
      <c r="G11" s="13">
        <f t="shared" si="0"/>
        <v>2.2290600000000002E-3</v>
      </c>
      <c r="H11" s="13">
        <f t="shared" si="0"/>
        <v>1.30474312E-4</v>
      </c>
      <c r="I11" s="13">
        <f t="shared" si="0"/>
        <v>3.0166612E-3</v>
      </c>
      <c r="J11" s="13">
        <f t="shared" si="0"/>
        <v>6.4791344000000005E-4</v>
      </c>
      <c r="K11" s="13">
        <f t="shared" si="0"/>
        <v>3.9974476000000005E-4</v>
      </c>
    </row>
    <row r="12" spans="1:46" x14ac:dyDescent="0.25">
      <c r="A12" s="14">
        <v>1735</v>
      </c>
      <c r="B12" s="14" t="s">
        <v>26</v>
      </c>
      <c r="C12" s="14">
        <v>38.799999999999997</v>
      </c>
      <c r="D12" s="14">
        <v>50</v>
      </c>
      <c r="E12" s="13">
        <f t="shared" si="1"/>
        <v>3.1058236000000003E-4</v>
      </c>
      <c r="F12" s="13">
        <f t="shared" si="0"/>
        <v>4.4581199999999999E-5</v>
      </c>
      <c r="G12" s="13">
        <f t="shared" si="0"/>
        <v>2.2290600000000002E-3</v>
      </c>
      <c r="H12" s="13">
        <f t="shared" si="0"/>
        <v>1.30474312E-4</v>
      </c>
      <c r="I12" s="13">
        <f t="shared" si="0"/>
        <v>3.0166612E-3</v>
      </c>
      <c r="J12" s="13">
        <f t="shared" si="0"/>
        <v>6.4791344000000005E-4</v>
      </c>
      <c r="K12" s="13">
        <f t="shared" si="0"/>
        <v>3.9974476000000005E-4</v>
      </c>
    </row>
  </sheetData>
  <mergeCells count="1">
    <mergeCell ref="E3:K3"/>
  </mergeCells>
  <pageMargins left="0.7" right="0.7" top="0.75" bottom="0.75" header="0.3" footer="0.3"/>
  <pageSetup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14"/>
  <sheetViews>
    <sheetView zoomScale="75" zoomScaleNormal="75" workbookViewId="0">
      <selection activeCell="D10" sqref="D10"/>
    </sheetView>
  </sheetViews>
  <sheetFormatPr defaultRowHeight="15" x14ac:dyDescent="0.25"/>
  <cols>
    <col min="1" max="1" width="11.140625" bestFit="1" customWidth="1"/>
    <col min="2" max="3" width="12.42578125" customWidth="1"/>
    <col min="4" max="4" width="20.140625" bestFit="1" customWidth="1"/>
    <col min="5" max="7" width="13.85546875" bestFit="1" customWidth="1"/>
    <col min="8" max="8" width="13.42578125" bestFit="1" customWidth="1"/>
    <col min="9" max="9" width="9.28515625" bestFit="1" customWidth="1"/>
    <col min="10" max="11" width="13.85546875" bestFit="1" customWidth="1"/>
    <col min="12" max="17" width="9.5703125" bestFit="1" customWidth="1"/>
    <col min="18" max="18" width="14" bestFit="1" customWidth="1"/>
    <col min="19" max="19" width="9.42578125" bestFit="1" customWidth="1"/>
    <col min="20" max="25" width="14" bestFit="1" customWidth="1"/>
    <col min="26" max="27" width="9.42578125" bestFit="1" customWidth="1"/>
    <col min="28" max="28" width="14" bestFit="1" customWidth="1"/>
    <col min="29" max="30" width="9.42578125" bestFit="1" customWidth="1"/>
    <col min="31" max="31" width="14" bestFit="1" customWidth="1"/>
    <col min="32" max="32" width="9.85546875" bestFit="1" customWidth="1"/>
    <col min="33" max="33" width="9.28515625" bestFit="1" customWidth="1"/>
    <col min="34" max="34" width="13.85546875" bestFit="1" customWidth="1"/>
    <col min="35" max="38" width="9.28515625" bestFit="1" customWidth="1"/>
    <col min="39" max="39" width="13.85546875" bestFit="1" customWidth="1"/>
    <col min="40" max="41" width="9.5703125" bestFit="1" customWidth="1"/>
    <col min="42" max="44" width="9.28515625" bestFit="1" customWidth="1"/>
    <col min="45" max="45" width="10.28515625" customWidth="1"/>
  </cols>
  <sheetData>
    <row r="1" spans="1:46" ht="45.75" thickBot="1" x14ac:dyDescent="0.3">
      <c r="A1" s="3" t="s">
        <v>9</v>
      </c>
      <c r="B1" s="4" t="s">
        <v>18</v>
      </c>
      <c r="C1" s="5" t="s">
        <v>10</v>
      </c>
      <c r="D1" s="6" t="s">
        <v>11</v>
      </c>
      <c r="E1" s="5" t="s">
        <v>12</v>
      </c>
      <c r="F1" s="6" t="s">
        <v>27</v>
      </c>
      <c r="G1" s="5" t="s">
        <v>13</v>
      </c>
      <c r="H1" s="7" t="s">
        <v>19</v>
      </c>
    </row>
    <row r="3" spans="1:46" ht="18.75" thickBot="1" x14ac:dyDescent="0.4">
      <c r="A3" s="1"/>
      <c r="B3" s="1"/>
      <c r="C3" s="1"/>
      <c r="D3" s="2"/>
      <c r="E3" s="21" t="s">
        <v>5</v>
      </c>
      <c r="F3" s="22"/>
      <c r="G3" s="22"/>
      <c r="H3" s="22"/>
      <c r="I3" s="22"/>
      <c r="J3" s="22"/>
      <c r="K3" s="22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"/>
    </row>
    <row r="4" spans="1:46" s="9" customFormat="1" ht="80.25" x14ac:dyDescent="0.25">
      <c r="E4" s="10" t="s">
        <v>0</v>
      </c>
      <c r="F4" s="10" t="s">
        <v>1</v>
      </c>
      <c r="G4" s="10" t="s">
        <v>2</v>
      </c>
      <c r="H4" s="10" t="s">
        <v>16</v>
      </c>
      <c r="I4" s="10" t="s">
        <v>3</v>
      </c>
      <c r="J4" s="10" t="s">
        <v>4</v>
      </c>
      <c r="K4" s="10" t="s">
        <v>17</v>
      </c>
    </row>
    <row r="5" spans="1:46" ht="15.75" thickBot="1" x14ac:dyDescent="0.3">
      <c r="E5" s="8">
        <v>75070</v>
      </c>
      <c r="F5" s="8">
        <v>107028</v>
      </c>
      <c r="G5" s="8">
        <v>71432</v>
      </c>
      <c r="H5" s="8">
        <v>100414</v>
      </c>
      <c r="I5" s="8">
        <v>50000</v>
      </c>
      <c r="J5" s="8">
        <v>108883</v>
      </c>
      <c r="K5" s="8">
        <v>1330207</v>
      </c>
    </row>
    <row r="6" spans="1:46" ht="45" x14ac:dyDescent="0.25">
      <c r="A6" s="11" t="s">
        <v>15</v>
      </c>
      <c r="B6" s="12" t="s">
        <v>8</v>
      </c>
      <c r="C6" s="12" t="s">
        <v>7</v>
      </c>
      <c r="D6" s="12" t="s">
        <v>6</v>
      </c>
      <c r="E6">
        <v>2.0899999999999998E-3</v>
      </c>
      <c r="F6">
        <v>2.9999999999999997E-4</v>
      </c>
      <c r="G6">
        <v>1.4999999999999999E-2</v>
      </c>
      <c r="H6">
        <v>8.7799999999999998E-4</v>
      </c>
      <c r="I6">
        <v>2.0299999999999999E-2</v>
      </c>
      <c r="J6">
        <v>4.3600000000000002E-3</v>
      </c>
      <c r="K6">
        <v>2.6900000000000001E-3</v>
      </c>
    </row>
    <row r="7" spans="1:46" x14ac:dyDescent="0.25">
      <c r="A7" s="17">
        <v>1746</v>
      </c>
      <c r="B7" s="18" t="s">
        <v>20</v>
      </c>
      <c r="C7" s="23">
        <v>100</v>
      </c>
      <c r="D7" s="23">
        <v>0.9</v>
      </c>
      <c r="E7" s="20">
        <f>0.0766*$C7*$D7*E$6/1000</f>
        <v>1.440846E-5</v>
      </c>
      <c r="F7" s="20">
        <f t="shared" ref="F7:K8" si="0">0.0766*$C7*$D7*F$6/1000</f>
        <v>2.0682E-6</v>
      </c>
      <c r="G7" s="20">
        <f t="shared" si="0"/>
        <v>1.0341E-4</v>
      </c>
      <c r="H7" s="20">
        <f t="shared" si="0"/>
        <v>6.0529319999999993E-6</v>
      </c>
      <c r="I7" s="20">
        <f t="shared" si="0"/>
        <v>1.399482E-4</v>
      </c>
      <c r="J7" s="20">
        <f t="shared" si="0"/>
        <v>3.0057840000000002E-5</v>
      </c>
      <c r="K7" s="20">
        <f t="shared" si="0"/>
        <v>1.854486E-5</v>
      </c>
    </row>
    <row r="8" spans="1:46" x14ac:dyDescent="0.25">
      <c r="A8" s="17">
        <v>1746</v>
      </c>
      <c r="B8" s="18" t="s">
        <v>21</v>
      </c>
      <c r="C8" s="23">
        <v>100</v>
      </c>
      <c r="D8" s="23">
        <v>0.4</v>
      </c>
      <c r="E8" s="20">
        <f>0.0766*$C8*$D8*E$6/1000</f>
        <v>6.4037599999999993E-6</v>
      </c>
      <c r="F8" s="20">
        <f t="shared" si="0"/>
        <v>9.1919999999999992E-7</v>
      </c>
      <c r="G8" s="20">
        <f t="shared" si="0"/>
        <v>4.596E-5</v>
      </c>
      <c r="H8" s="20">
        <f t="shared" si="0"/>
        <v>2.6901920000000003E-6</v>
      </c>
      <c r="I8" s="20">
        <f t="shared" si="0"/>
        <v>6.2199199999999992E-5</v>
      </c>
      <c r="J8" s="20">
        <f t="shared" si="0"/>
        <v>1.3359040000000001E-5</v>
      </c>
      <c r="K8" s="20">
        <f t="shared" si="0"/>
        <v>8.2421599999999994E-6</v>
      </c>
    </row>
    <row r="9" spans="1:46" x14ac:dyDescent="0.25">
      <c r="A9" s="14">
        <v>1735</v>
      </c>
      <c r="B9" s="14" t="s">
        <v>23</v>
      </c>
      <c r="C9" s="14">
        <v>38.799999999999997</v>
      </c>
      <c r="D9" s="14">
        <v>25</v>
      </c>
      <c r="E9" s="13">
        <f>0.0766*$C9*E$6/1000</f>
        <v>6.2116472000000001E-6</v>
      </c>
      <c r="F9" s="13">
        <f t="shared" ref="F9:K12" si="1">0.0766*$C9*F$6/1000</f>
        <v>8.9162399999999988E-7</v>
      </c>
      <c r="G9" s="13">
        <f t="shared" si="1"/>
        <v>4.4581199999999999E-5</v>
      </c>
      <c r="H9" s="13">
        <f t="shared" si="1"/>
        <v>2.6094862400000002E-6</v>
      </c>
      <c r="I9" s="13">
        <f t="shared" si="1"/>
        <v>6.0333223999999999E-5</v>
      </c>
      <c r="J9" s="13">
        <f t="shared" si="1"/>
        <v>1.2958268800000001E-5</v>
      </c>
      <c r="K9" s="13">
        <f t="shared" si="1"/>
        <v>7.9948952000000015E-6</v>
      </c>
    </row>
    <row r="10" spans="1:46" x14ac:dyDescent="0.25">
      <c r="A10" s="14">
        <v>1735</v>
      </c>
      <c r="B10" s="14" t="s">
        <v>24</v>
      </c>
      <c r="C10" s="14">
        <v>38.799999999999997</v>
      </c>
      <c r="D10" s="14">
        <v>100</v>
      </c>
      <c r="E10" s="13">
        <f t="shared" ref="E10:E12" si="2">0.0766*$C10*E$6/1000</f>
        <v>6.2116472000000001E-6</v>
      </c>
      <c r="F10" s="13">
        <f t="shared" si="1"/>
        <v>8.9162399999999988E-7</v>
      </c>
      <c r="G10" s="13">
        <f t="shared" si="1"/>
        <v>4.4581199999999999E-5</v>
      </c>
      <c r="H10" s="13">
        <f t="shared" si="1"/>
        <v>2.6094862400000002E-6</v>
      </c>
      <c r="I10" s="13">
        <f t="shared" si="1"/>
        <v>6.0333223999999999E-5</v>
      </c>
      <c r="J10" s="13">
        <f t="shared" si="1"/>
        <v>1.2958268800000001E-5</v>
      </c>
      <c r="K10" s="13">
        <f t="shared" si="1"/>
        <v>7.9948952000000015E-6</v>
      </c>
    </row>
    <row r="11" spans="1:46" x14ac:dyDescent="0.25">
      <c r="A11" s="14">
        <v>1735</v>
      </c>
      <c r="B11" s="14" t="s">
        <v>25</v>
      </c>
      <c r="C11" s="14">
        <v>38.799999999999997</v>
      </c>
      <c r="D11" s="14">
        <v>50</v>
      </c>
      <c r="E11" s="13">
        <f t="shared" si="2"/>
        <v>6.2116472000000001E-6</v>
      </c>
      <c r="F11" s="13">
        <f t="shared" si="1"/>
        <v>8.9162399999999988E-7</v>
      </c>
      <c r="G11" s="13">
        <f t="shared" si="1"/>
        <v>4.4581199999999999E-5</v>
      </c>
      <c r="H11" s="13">
        <f t="shared" si="1"/>
        <v>2.6094862400000002E-6</v>
      </c>
      <c r="I11" s="13">
        <f t="shared" si="1"/>
        <v>6.0333223999999999E-5</v>
      </c>
      <c r="J11" s="13">
        <f t="shared" si="1"/>
        <v>1.2958268800000001E-5</v>
      </c>
      <c r="K11" s="13">
        <f t="shared" si="1"/>
        <v>7.9948952000000015E-6</v>
      </c>
    </row>
    <row r="12" spans="1:46" x14ac:dyDescent="0.25">
      <c r="A12" s="14">
        <v>1735</v>
      </c>
      <c r="B12" s="14" t="s">
        <v>26</v>
      </c>
      <c r="C12" s="14">
        <v>38.799999999999997</v>
      </c>
      <c r="D12" s="14">
        <v>50</v>
      </c>
      <c r="E12" s="13">
        <f t="shared" si="2"/>
        <v>6.2116472000000001E-6</v>
      </c>
      <c r="F12" s="13">
        <f t="shared" si="1"/>
        <v>8.9162399999999988E-7</v>
      </c>
      <c r="G12" s="13">
        <f t="shared" si="1"/>
        <v>4.4581199999999999E-5</v>
      </c>
      <c r="H12" s="13">
        <f t="shared" si="1"/>
        <v>2.6094862400000002E-6</v>
      </c>
      <c r="I12" s="13">
        <f t="shared" si="1"/>
        <v>6.0333223999999999E-5</v>
      </c>
      <c r="J12" s="13">
        <f t="shared" si="1"/>
        <v>1.2958268800000001E-5</v>
      </c>
      <c r="K12" s="13">
        <f t="shared" si="1"/>
        <v>7.9948952000000015E-6</v>
      </c>
    </row>
    <row r="14" spans="1:46" x14ac:dyDescent="0.25">
      <c r="A14" s="19" t="s">
        <v>22</v>
      </c>
      <c r="B14" s="19"/>
      <c r="C14" s="19"/>
      <c r="D14" s="19"/>
      <c r="E14" s="19"/>
      <c r="F14" s="19"/>
      <c r="G14" s="19"/>
    </row>
  </sheetData>
  <mergeCells count="1">
    <mergeCell ref="E3:K3"/>
  </mergeCells>
  <pageMargins left="0.2" right="0.2" top="0.75" bottom="0.75" header="0.3" footer="0.3"/>
  <pageSetup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FB85D-1265-43A4-A32A-6812A16825BE}"/>
</file>

<file path=customXml/itemProps2.xml><?xml version="1.0" encoding="utf-8"?>
<ds:datastoreItem xmlns:ds="http://schemas.openxmlformats.org/officeDocument/2006/customXml" ds:itemID="{6E916BF0-4D7F-45A6-BC00-065C44C3FA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2021-04-30T22:44:10Z</cp:lastPrinted>
  <dcterms:created xsi:type="dcterms:W3CDTF">2012-04-19T00:26:52Z</dcterms:created>
  <dcterms:modified xsi:type="dcterms:W3CDTF">2022-08-18T23:42:35Z</dcterms:modified>
</cp:coreProperties>
</file>