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b\Desktop\Reference Documents\Calculation Templates\"/>
    </mc:Choice>
  </mc:AlternateContent>
  <bookViews>
    <workbookView xWindow="0" yWindow="0" windowWidth="28800" windowHeight="12885"/>
  </bookViews>
  <sheets>
    <sheet name="Crude Loading Rack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0" localSheetId="0">#REF!</definedName>
    <definedName name="\0">#REF!</definedName>
    <definedName name="\M" localSheetId="0">#REF!</definedName>
    <definedName name="\M">#REF!</definedName>
    <definedName name="\R" localSheetId="0">#REF!</definedName>
    <definedName name="\R">#REF!</definedName>
    <definedName name="\S" localSheetId="0">#REF!</definedName>
    <definedName name="\S">#REF!</definedName>
    <definedName name="_____________HHV2" localSheetId="0">#REF!</definedName>
    <definedName name="_____________HHV2">#REF!</definedName>
    <definedName name="_____________MFR1" localSheetId="0">#REF!</definedName>
    <definedName name="_____________MFR1">#REF!</definedName>
    <definedName name="___________HHV2" localSheetId="0">#REF!</definedName>
    <definedName name="___________HHV2">#REF!</definedName>
    <definedName name="___________MFR1" localSheetId="0">#REF!</definedName>
    <definedName name="___________MFR1">#REF!</definedName>
    <definedName name="__________HHV2" localSheetId="0">#REF!</definedName>
    <definedName name="__________HHV2">#REF!</definedName>
    <definedName name="__________MFR1" localSheetId="0">#REF!</definedName>
    <definedName name="__________MFR1">#REF!</definedName>
    <definedName name="_________HHV2" localSheetId="0">#REF!</definedName>
    <definedName name="_________HHV2">#REF!</definedName>
    <definedName name="_________MFR1" localSheetId="0">#REF!</definedName>
    <definedName name="_________MFR1">#REF!</definedName>
    <definedName name="________HHV2" localSheetId="0">#REF!</definedName>
    <definedName name="________HHV2">#REF!</definedName>
    <definedName name="________MFR1" localSheetId="0">#REF!</definedName>
    <definedName name="________MFR1">#REF!</definedName>
    <definedName name="_______HHV2" localSheetId="0">#REF!</definedName>
    <definedName name="_______HHV2">#REF!</definedName>
    <definedName name="_______MFR1" localSheetId="0">#REF!</definedName>
    <definedName name="_______MFR1">#REF!</definedName>
    <definedName name="______HHV2" localSheetId="0">#REF!</definedName>
    <definedName name="______HHV2">#REF!</definedName>
    <definedName name="______MFR1" localSheetId="0">#REF!</definedName>
    <definedName name="______MFR1">#REF!</definedName>
    <definedName name="_____HHV2" localSheetId="0">#REF!</definedName>
    <definedName name="_____HHV2">#REF!</definedName>
    <definedName name="_____MFR1" localSheetId="0">#REF!</definedName>
    <definedName name="_____MFR1">#REF!</definedName>
    <definedName name="____HHV2" localSheetId="0">#REF!</definedName>
    <definedName name="____HHV2">#REF!</definedName>
    <definedName name="____MFR1" localSheetId="0">#REF!</definedName>
    <definedName name="____MFR1">#REF!</definedName>
    <definedName name="___HHV2" localSheetId="0">#REF!</definedName>
    <definedName name="___HHV2">#REF!</definedName>
    <definedName name="___MFR1" localSheetId="0">#REF!</definedName>
    <definedName name="___MFR1">#REF!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X" localSheetId="0" hidden="1">#REF!</definedName>
    <definedName name="__123Graph_X" hidden="1">#REF!</definedName>
    <definedName name="__HHV2" localSheetId="0">#REF!</definedName>
    <definedName name="__HHV2">#REF!</definedName>
    <definedName name="__MFR1" localSheetId="0">#REF!</definedName>
    <definedName name="__MFR1">#REF!</definedName>
    <definedName name="_HHV2" localSheetId="0">#REF!</definedName>
    <definedName name="_HHV2">#REF!</definedName>
    <definedName name="_MFR1" localSheetId="0">#REF!</definedName>
    <definedName name="_MFR1">#REF!</definedName>
    <definedName name="_MW1">[1]Variables!$B$9</definedName>
    <definedName name="_S" localSheetId="0">#REF!</definedName>
    <definedName name="_S">#REF!</definedName>
    <definedName name="_T" localSheetId="0">#REF!</definedName>
    <definedName name="_T">#REF!</definedName>
    <definedName name="_TP1">[1]Variables!$B$10</definedName>
    <definedName name="A.1">'[2]2002 Fee Adjustment'!$B$6</definedName>
    <definedName name="A.1min">'[2]2002 Fee Adjustment'!$C$6</definedName>
    <definedName name="A.2">'[2]2002 Fee Adjustment'!$B$7</definedName>
    <definedName name="A.2max">'[2]2002 Fee Adjustment'!$D$7</definedName>
    <definedName name="A.2min">'[2]2002 Fee Adjustment'!$C$7</definedName>
    <definedName name="A.3">'[2]2002 Fee Adjustment'!$B$8</definedName>
    <definedName name="A.3max">'[2]2002 Fee Adjustment'!$D$8</definedName>
    <definedName name="A.3min">'[2]2002 Fee Adjustment'!$C$8</definedName>
    <definedName name="A.4">'[2]2002 Fee Adjustment'!$B$9</definedName>
    <definedName name="A.4max">'[2]2002 Fee Adjustment'!$D$9</definedName>
    <definedName name="A.4min">'[2]2002 Fee Adjustment'!$C$9</definedName>
    <definedName name="A.5">'[2]2002 Fee Adjustment'!$B$10</definedName>
    <definedName name="A.5max">'[2]2002 Fee Adjustment'!$D$10</definedName>
    <definedName name="A.5min">'[2]2002 Fee Adjustment'!$C$10</definedName>
    <definedName name="A.6">'[2]2002 Fee Adjustment'!$B$11</definedName>
    <definedName name="A.6max">'[2]2002 Fee Adjustment'!$D$11</definedName>
    <definedName name="A.6min">'[2]2002 Fee Adjustment'!$C$11</definedName>
    <definedName name="A.7">'[2]2002 Fee Adjustment'!$B$12</definedName>
    <definedName name="Annual_Concrete_Production">'[3]Facility Info and EF''s'!$C$14</definedName>
    <definedName name="api">'[4]Input Data'!$B$17</definedName>
    <definedName name="AProd" localSheetId="0">'Crude Loading Rack'!$E$30</definedName>
    <definedName name="AProd">'[5]Loading Rack'!$D$24</definedName>
    <definedName name="att_no" localSheetId="0">#REF!</definedName>
    <definedName name="att_no">#REF!</definedName>
    <definedName name="BACT_TH">#REF!</definedName>
    <definedName name="BHP" localSheetId="0">#REF!</definedName>
    <definedName name="BHP">#REF!</definedName>
    <definedName name="BOILER_HP" localSheetId="0">#REF!</definedName>
    <definedName name="BOILER_HP">#REF!</definedName>
    <definedName name="BOILER_MFG" localSheetId="0">#REF!</definedName>
    <definedName name="BOILER_MFG">#REF!</definedName>
    <definedName name="BOILER_MOD" localSheetId="0">#REF!</definedName>
    <definedName name="BOILER_MOD">#REF!</definedName>
    <definedName name="BOILER_SER" localSheetId="0">#REF!</definedName>
    <definedName name="BOILER_SER">#REF!</definedName>
    <definedName name="BOILER_TYPE" localSheetId="0">#REF!</definedName>
    <definedName name="BOILER_TYPE">#REF!</definedName>
    <definedName name="BOILT2" localSheetId="0">#REF!</definedName>
    <definedName name="BOILT2">#REF!</definedName>
    <definedName name="bow_ratio">#REF!</definedName>
    <definedName name="BSFC" localSheetId="0">#REF!</definedName>
    <definedName name="BSFC">#REF!</definedName>
    <definedName name="BSFC_Lean">#REF!</definedName>
    <definedName name="BSFC_Rich">#REF!</definedName>
    <definedName name="BSFC100">#REF!</definedName>
    <definedName name="BSFC50">#REF!</definedName>
    <definedName name="BURNER_MFG" localSheetId="0">#REF!</definedName>
    <definedName name="BURNER_MFG">#REF!</definedName>
    <definedName name="BURNER_MOD" localSheetId="0">#REF!</definedName>
    <definedName name="BURNER_MOD">#REF!</definedName>
    <definedName name="BURNER_TYPE" localSheetId="0">#REF!</definedName>
    <definedName name="BURNER_TYPE">#REF!</definedName>
    <definedName name="BURNT2" localSheetId="0">#REF!</definedName>
    <definedName name="BURNT2">#REF!</definedName>
    <definedName name="Cap" localSheetId="0">'Crude Loading Rack'!$E$28</definedName>
    <definedName name="Cap">'[5]Loading Rack'!$D$22</definedName>
    <definedName name="CARBTOCHeader">[6]SpecProf!$B$4:$I$4</definedName>
    <definedName name="CARBTOCProfile">[6]SpecProf!$B$4:$I$64</definedName>
    <definedName name="cargo_tank" localSheetId="0">#REF!</definedName>
    <definedName name="cargo_tank">#REF!</definedName>
    <definedName name="cc_eff">[1]Variables!$B$14</definedName>
    <definedName name="CLASS" localSheetId="0">#REF!</definedName>
    <definedName name="CLASS">#REF!</definedName>
    <definedName name="COEF" localSheetId="0">#REF!</definedName>
    <definedName name="COEF">#REF!</definedName>
    <definedName name="COEFI">[7]C!$E$20</definedName>
    <definedName name="Company">'[4]Input Data'!$B$3</definedName>
    <definedName name="ConF1">[8]Variables!$D$40</definedName>
    <definedName name="ConF2">[8]Variables!$D$41</definedName>
    <definedName name="COYEAR">[9]ICE!$J$65</definedName>
    <definedName name="CPP_P">[1]Variables!$B$12</definedName>
    <definedName name="CPP_R">#REF!</definedName>
    <definedName name="CPP_R2">#REF!</definedName>
    <definedName name="d2_den">'[10]Do not print - Variables'!$C$20</definedName>
    <definedName name="D2_Density">#REF!</definedName>
    <definedName name="D2_PM_Ratio">#REF!</definedName>
    <definedName name="D2_ROC_Ratio">#REF!</definedName>
    <definedName name="Daily_Concrete_Production">'[3]Facility Info and EF''s'!$C$13</definedName>
    <definedName name="DAILY_OP" localSheetId="0">#REF!</definedName>
    <definedName name="DAILY_OP">#REF!</definedName>
    <definedName name="DAILYOP2" localSheetId="0">#REF!</definedName>
    <definedName name="DAILYOP2">#REF!</definedName>
    <definedName name="den_d2" localSheetId="0">#REF!</definedName>
    <definedName name="den_d2">#REF!</definedName>
    <definedName name="density" localSheetId="0">#REF!</definedName>
    <definedName name="density">#REF!</definedName>
    <definedName name="Distance">'[11]Fuel Use Limits'!#REF!</definedName>
    <definedName name="DProd" localSheetId="0">'Crude Loading Rack'!$E$29</definedName>
    <definedName name="DProd">'[5]Loading Rack'!$D$23</definedName>
    <definedName name="EC_Crew_hp">#REF!</definedName>
    <definedName name="EC_Sup_hp">#REF!</definedName>
    <definedName name="EFACTOR1" localSheetId="0">#REF!</definedName>
    <definedName name="EFACTOR1">#REF!</definedName>
    <definedName name="EFACTOR2" localSheetId="0">#REF!</definedName>
    <definedName name="EFACTOR2">#REF!</definedName>
    <definedName name="EFACTOR3" localSheetId="0">#REF!</definedName>
    <definedName name="EFACTOR3">#REF!</definedName>
    <definedName name="EFACTOR4" localSheetId="0">#REF!</definedName>
    <definedName name="EFACTOR4">#REF!</definedName>
    <definedName name="EFACTOR5" localSheetId="0">#REF!</definedName>
    <definedName name="EFACTOR5">#REF!</definedName>
    <definedName name="eff" localSheetId="0">'Crude Loading Rack'!$E$31</definedName>
    <definedName name="eff">'[5]Loading Rack'!$D$25</definedName>
    <definedName name="EFUN2" localSheetId="0">#REF!</definedName>
    <definedName name="EFUN2">#REF!</definedName>
    <definedName name="EFUNITS" localSheetId="0">#REF!</definedName>
    <definedName name="EFUNITS">#REF!</definedName>
    <definedName name="ERRMSG" localSheetId="0">#REF!</definedName>
    <definedName name="ERRMSG">#REF!</definedName>
    <definedName name="ERROR" localSheetId="0">#REF!</definedName>
    <definedName name="ERROR">#REF!</definedName>
    <definedName name="EXIT" localSheetId="0">#REF!</definedName>
    <definedName name="EXIT">#REF!</definedName>
    <definedName name="FACILITY" localSheetId="0">#REF!</definedName>
    <definedName name="FACILITY">#REF!</definedName>
    <definedName name="Facility_Name">'[3]Facility Info and EF''s'!$A$3</definedName>
    <definedName name="FCF">#REF!</definedName>
    <definedName name="FCF_D2">#REF!</definedName>
    <definedName name="FD_D2">#REF!</definedName>
    <definedName name="FeeRate">#REF!</definedName>
    <definedName name="FHCday">'[12]FHC CALC KVB'!$D$59</definedName>
    <definedName name="FHCyear">'[12]FHC CALC KVB'!$E$59</definedName>
    <definedName name="FILE" localSheetId="0">#REF!</definedName>
    <definedName name="FILE">#REF!</definedName>
    <definedName name="FIRETY2" localSheetId="0">#REF!</definedName>
    <definedName name="FIRETY2">#REF!</definedName>
    <definedName name="FIRETYPE" localSheetId="0">#REF!</definedName>
    <definedName name="FIRETYPE">#REF!</definedName>
    <definedName name="FNEI_PM_Daily">#REF!</definedName>
    <definedName name="FNEI_PM_Yearly">#REF!</definedName>
    <definedName name="FNEI_PM10_Daily">#REF!</definedName>
    <definedName name="FNEI_PM10_Yearly">#REF!</definedName>
    <definedName name="FOCF" localSheetId="0">#REF!</definedName>
    <definedName name="FOCF">#REF!</definedName>
    <definedName name="FUEL" localSheetId="0">#REF!</definedName>
    <definedName name="FUEL">#REF!</definedName>
    <definedName name="FUELHR" localSheetId="0">#REF!</definedName>
    <definedName name="FUELHR">#REF!</definedName>
    <definedName name="FUELSP1" localSheetId="0">#REF!</definedName>
    <definedName name="FUELSP1">#REF!</definedName>
    <definedName name="FUELSP2" localSheetId="0">#REF!</definedName>
    <definedName name="FUELSP2">#REF!</definedName>
    <definedName name="FUELSP3" localSheetId="0">#REF!</definedName>
    <definedName name="FUELSP3">#REF!</definedName>
    <definedName name="FUELSP4" localSheetId="0">#REF!</definedName>
    <definedName name="FUELSP4">#REF!</definedName>
    <definedName name="FUELSP5" localSheetId="0">#REF!</definedName>
    <definedName name="FUELSP5">#REF!</definedName>
    <definedName name="FUELT2" localSheetId="0">#REF!</definedName>
    <definedName name="FUELT2">#REF!</definedName>
    <definedName name="FUELYR" localSheetId="0">#REF!</definedName>
    <definedName name="FUELYR">#REF!</definedName>
    <definedName name="GC">#REF!</definedName>
    <definedName name="GPP">#REF!</definedName>
    <definedName name="H2S">[13]Variables!$B$10</definedName>
    <definedName name="H2S2">[13]Variables!$B$11</definedName>
    <definedName name="HHV" localSheetId="0">#REF!</definedName>
    <definedName name="HHV">#REF!</definedName>
    <definedName name="HHV_D2">[1]Variables!$B$11</definedName>
    <definedName name="HHVD2">'[10]Do not print - Variables'!$C$12</definedName>
    <definedName name="HHVPro">[14]Variables!$C$6</definedName>
    <definedName name="HHVU1" localSheetId="0">#REF!</definedName>
    <definedName name="HHVU1">#REF!</definedName>
    <definedName name="HHVUNIT" localSheetId="0">#REF!</definedName>
    <definedName name="HHVUNIT">#REF!</definedName>
    <definedName name="HLPD" localSheetId="0">'Crude Loading Rack'!$F$38</definedName>
    <definedName name="HLPD">'[5]Loading Rack'!$G$29</definedName>
    <definedName name="HLPY" localSheetId="0">'Crude Loading Rack'!$F$39</definedName>
    <definedName name="HLPY">'[5]Loading Rack'!$G$30</definedName>
    <definedName name="Instrument_Counts">#REF!</definedName>
    <definedName name="LbPerKg">2.20462262184878</definedName>
    <definedName name="LbPerTon">2000</definedName>
    <definedName name="Lease">'[4]Input Data'!$B$5</definedName>
    <definedName name="LiquidStreamHeader">'[6]Old Stream Data'!$K$39:$V$39</definedName>
    <definedName name="LiquidStreamHeaderC">'[6]Old Stream Data'!$K$3:$V$3</definedName>
    <definedName name="LiquidStreamPollutant">'[6]Old Stream Data'!$K$39:$K$69</definedName>
    <definedName name="LiquidStreamPollutantC">'[6]Old Stream Data'!$K$3:$K$33</definedName>
    <definedName name="LiquidStreamTable">'[6]Old Stream Data'!$K$39:$V$69</definedName>
    <definedName name="LiquidStreamTableC">'[6]Old Stream Data'!$K$3:$V$33</definedName>
    <definedName name="LL" localSheetId="0">'Crude Loading Rack'!$F$40</definedName>
    <definedName name="LL">'[5]Loading Rack'!$G$31</definedName>
    <definedName name="LOAD_FACT" localSheetId="0">#REF!</definedName>
    <definedName name="LOAD_FACT">#REF!</definedName>
    <definedName name="LOOKUP" localSheetId="0">#REF!</definedName>
    <definedName name="LOOKUP">#REF!</definedName>
    <definedName name="MAC" localSheetId="0">#REF!</definedName>
    <definedName name="MAC">#REF!</definedName>
    <definedName name="MAINMENU" localSheetId="0">#REF!</definedName>
    <definedName name="MAINMENU">#REF!</definedName>
    <definedName name="MAX_FIRE_RATE" localSheetId="0">#REF!</definedName>
    <definedName name="MAX_FIRE_RATE">#REF!</definedName>
    <definedName name="MaxFee">#REF!</definedName>
    <definedName name="MEN" localSheetId="0">#REF!</definedName>
    <definedName name="MEN">#REF!</definedName>
    <definedName name="MENU" localSheetId="0">#REF!</definedName>
    <definedName name="MENU">#REF!</definedName>
    <definedName name="MESSAGE_CELL" localSheetId="0">#REF!</definedName>
    <definedName name="MESSAGE_CELL">#REF!</definedName>
    <definedName name="Module2.printsheet">[15]!Module2.printsheet</definedName>
    <definedName name="MW" localSheetId="0">'Crude Loading Rack'!$E$24</definedName>
    <definedName name="MW">'[5]Loading Rack'!$D$18</definedName>
    <definedName name="MW_H2S" localSheetId="0">#REF!</definedName>
    <definedName name="MW_H2S">#REF!</definedName>
    <definedName name="MW_S" localSheetId="0">#REF!</definedName>
    <definedName name="MW_S">#REF!</definedName>
    <definedName name="N2EF" localSheetId="0">#REF!</definedName>
    <definedName name="N2EF">#REF!</definedName>
    <definedName name="NITWT" localSheetId="0">#REF!</definedName>
    <definedName name="NITWT">#REF!</definedName>
    <definedName name="NOXEF" localSheetId="0">#REF!</definedName>
    <definedName name="NOXEF">#REF!</definedName>
    <definedName name="NOxEF_Util_Norm" localSheetId="0">#REF!</definedName>
    <definedName name="NOxEF_Util_Norm">#REF!</definedName>
    <definedName name="NOXYEAR">[9]ICE!$F$65</definedName>
    <definedName name="NXEF">[7]C!$C$11</definedName>
    <definedName name="NXEFI">[7]C!$C$20</definedName>
    <definedName name="OCS">#REF!</definedName>
    <definedName name="Old_Crew_hp">#REF!</definedName>
    <definedName name="Old_Sup_hp">#REF!</definedName>
    <definedName name="OPHOURS" localSheetId="0">#REF!</definedName>
    <definedName name="OPHOURS">#REF!</definedName>
    <definedName name="OPHRS" localSheetId="0">#REF!</definedName>
    <definedName name="OPHRS">#REF!</definedName>
    <definedName name="OWNER" localSheetId="0">#REF!</definedName>
    <definedName name="OWNER">#REF!</definedName>
    <definedName name="OWNER2" localSheetId="0">#REF!</definedName>
    <definedName name="OWNER2">#REF!</definedName>
    <definedName name="PenaltyFeeRate">#REF!</definedName>
    <definedName name="PERM2" localSheetId="0">#REF!</definedName>
    <definedName name="PERM2">#REF!</definedName>
    <definedName name="PERMIT_NO" localSheetId="0">#REF!</definedName>
    <definedName name="PERMIT_NO">#REF!</definedName>
    <definedName name="Permit_Number">'[3]Facility Info and EF''s'!$A$2</definedName>
    <definedName name="Plant_Operation">'[3]Facility Info and EF''s'!#REF!</definedName>
    <definedName name="PM_Daily">[3]Emissions!$B$21</definedName>
    <definedName name="PM_Storage_Pile_EF">'[3]Facility Info and EF''s'!$C$56</definedName>
    <definedName name="PM_Truck_Mix_EF">'[3]Facility Info and EF''s'!#REF!</definedName>
    <definedName name="PM_Yearly">[3]Emissions!$C$21</definedName>
    <definedName name="PM10_daily">[3]Emissions!$D$21</definedName>
    <definedName name="PM10_Storage_Pile_EF">'[3]Facility Info and EF''s'!$D$56</definedName>
    <definedName name="PM10_Truck_Mix_EF">'[3]Facility Info and EF''s'!#REF!</definedName>
    <definedName name="PM10_Yearly">[3]Emissions!$E$21</definedName>
    <definedName name="PM10EF" localSheetId="0">#REF!</definedName>
    <definedName name="PM10EF">#REF!</definedName>
    <definedName name="PMEFI">[7]C!$G$20</definedName>
    <definedName name="PMYEAR">[9]ICE!$N$65</definedName>
    <definedName name="ppmv_Lean">#REF!</definedName>
    <definedName name="ppmv_Rich">#REF!</definedName>
    <definedName name="ppmvD2">#REF!</definedName>
    <definedName name="print01">[16]!print01</definedName>
    <definedName name="PRINT1" localSheetId="0">#REF!</definedName>
    <definedName name="PRINT1">#REF!</definedName>
    <definedName name="print2" localSheetId="0">#REF!</definedName>
    <definedName name="print2">#REF!</definedName>
    <definedName name="ProFie">#REF!</definedName>
    <definedName name="PVday">[12]CMPFUG!$I$27</definedName>
    <definedName name="PVyear">[12]CMPFUG!$J$27</definedName>
    <definedName name="Radius1">[17]Values!$B$3</definedName>
    <definedName name="Radius2">[17]Values!$B$5</definedName>
    <definedName name="Rate" localSheetId="0">'Crude Loading Rack'!$E$27</definedName>
    <definedName name="Rate">'[5]Loading Rack'!$D$21</definedName>
    <definedName name="RC_" localSheetId="0">#REF!</definedName>
    <definedName name="RC_">#REF!</definedName>
    <definedName name="React" localSheetId="0">'Crude Loading Rack'!$E$32</definedName>
    <definedName name="React">'[5]Loading Rack'!$D$26</definedName>
    <definedName name="RECALC" localSheetId="0">#REF!</definedName>
    <definedName name="RECALC">#REF!</definedName>
    <definedName name="Refin">#REF!</definedName>
    <definedName name="RESULTS" localSheetId="0">#REF!</definedName>
    <definedName name="RESULTS">#REF!</definedName>
    <definedName name="ROCEF" localSheetId="0">#REF!</definedName>
    <definedName name="ROCEF">#REF!</definedName>
    <definedName name="ROCEFI">[7]C!$D$20</definedName>
    <definedName name="ROCYEAR">[9]ICE!$H$65</definedName>
    <definedName name="RSTART" localSheetId="0">#REF!</definedName>
    <definedName name="RSTART">#REF!</definedName>
    <definedName name="Rule342" localSheetId="0">#REF!</definedName>
    <definedName name="Rule342">#REF!</definedName>
    <definedName name="RUN" localSheetId="0">#REF!</definedName>
    <definedName name="RUN">#REF!</definedName>
    <definedName name="s1m">[18]EmFactor!$H$13</definedName>
    <definedName name="s1n">[18]EmFactor!$I$13</definedName>
    <definedName name="s2m">[18]EmFactor!$H$14</definedName>
    <definedName name="s2n">[18]EmFactor!$I$14</definedName>
    <definedName name="s3m">[18]EmFactor!$H$15</definedName>
    <definedName name="s3n">[18]EmFactor!$I$15</definedName>
    <definedName name="s4m">[18]EmFactor!$H$18</definedName>
    <definedName name="s4mf">[18]EmFactor!$Q$33</definedName>
    <definedName name="s4n">[18]EmFactor!$I$18</definedName>
    <definedName name="s5m">[18]EmFactor!$H$19</definedName>
    <definedName name="s5mf">[18]EmFactor!$Q$34</definedName>
    <definedName name="s5n">[18]EmFactor!$I$19</definedName>
    <definedName name="s6m">[18]EmFactor!$H$20</definedName>
    <definedName name="s6mf">[18]EmFactor!$Q$35</definedName>
    <definedName name="s6n">[18]EmFactor!$I$20</definedName>
    <definedName name="s7m">[18]EmFactor!$H$21</definedName>
    <definedName name="s7mf">[18]EmFactor!$Q$36</definedName>
    <definedName name="s7n">[18]EmFactor!$I$21</definedName>
    <definedName name="SAVE" localSheetId="0">#REF!</definedName>
    <definedName name="SAVE">#REF!</definedName>
    <definedName name="SCREEN" localSheetId="0">#REF!</definedName>
    <definedName name="SCREEN">#REF!</definedName>
    <definedName name="SF" localSheetId="0">'Crude Loading Rack'!$E$23</definedName>
    <definedName name="SF">'[5]Loading Rack'!$D$17</definedName>
    <definedName name="SO2EF" localSheetId="0">#REF!</definedName>
    <definedName name="SO2EF">#REF!</definedName>
    <definedName name="SO3EF" localSheetId="0">#REF!</definedName>
    <definedName name="SO3EF">#REF!</definedName>
    <definedName name="solver_adj" localSheetId="0" hidden="1">'Crude Loading Rack'!#REF!</definedName>
    <definedName name="solver_lin" localSheetId="0" hidden="1">0</definedName>
    <definedName name="solver_num" localSheetId="0" hidden="1">0</definedName>
    <definedName name="solver_opt" localSheetId="0" hidden="1">'Crude Loading Rack'!$E$23</definedName>
    <definedName name="solver_typ" localSheetId="0" hidden="1">1</definedName>
    <definedName name="solver_val" localSheetId="0" hidden="1">0</definedName>
    <definedName name="SOXEF">[7]C!$F$12</definedName>
    <definedName name="SOXEFI">[7]C!$F$21</definedName>
    <definedName name="SOXYEAR">[9]ICE!$L$65</definedName>
    <definedName name="ST_VRU_EFF" localSheetId="0">'[19]Crude Tank'!$K$56</definedName>
    <definedName name="ST_VRU_EFF">#REF!</definedName>
    <definedName name="Storage_Pile_Area">'[3]Facility Info and EF''s'!$C$10</definedName>
    <definedName name="SUB" localSheetId="0">#REF!</definedName>
    <definedName name="SUB">#REF!</definedName>
    <definedName name="Submerged_loading_of_a_clean_cargo_tank" localSheetId="0">'Crude Loading Rack'!$C$12</definedName>
    <definedName name="Submerged_loading_of_a_clean_cargo_tank">#REF!</definedName>
    <definedName name="SULFCON" localSheetId="0">#REF!</definedName>
    <definedName name="SULFCON">#REF!</definedName>
    <definedName name="SULFUNIT" localSheetId="0">#REF!</definedName>
    <definedName name="SULFUNIT">#REF!</definedName>
    <definedName name="SULFUR" localSheetId="0">#REF!</definedName>
    <definedName name="SULFUR">#REF!</definedName>
    <definedName name="SULFUR2" localSheetId="0">#REF!</definedName>
    <definedName name="SULFUR2">#REF!</definedName>
    <definedName name="SUNITS" localSheetId="0">#REF!</definedName>
    <definedName name="SUNITS">#REF!</definedName>
    <definedName name="T1day" localSheetId="0">#REF!</definedName>
    <definedName name="T1day">#REF!</definedName>
    <definedName name="T1year" localSheetId="0">#REF!</definedName>
    <definedName name="T1year">#REF!</definedName>
    <definedName name="T2day">'[12]1000 bbl tank'!$G$64</definedName>
    <definedName name="T2year">'[12]1000 bbl tank'!$H$64</definedName>
    <definedName name="T3day">'[12]302 bbl tank'!$G$64</definedName>
    <definedName name="T3year">'[12]302 bbl tank'!$H$64</definedName>
    <definedName name="T4day">'[12]Test Tank'!$G$64</definedName>
    <definedName name="T4year">'[12]Test Tank'!$H$64</definedName>
    <definedName name="TABLE" localSheetId="0">#REF!</definedName>
    <definedName name="TABLE">#REF!</definedName>
    <definedName name="TDN_eff">#REF!</definedName>
    <definedName name="TEMP" localSheetId="0">#REF!</definedName>
    <definedName name="TEMP">#REF!</definedName>
    <definedName name="TempF" localSheetId="0">'Crude Loading Rack'!$E$26</definedName>
    <definedName name="TempF">'[5]Loading Rack'!$F$20</definedName>
    <definedName name="TempR" localSheetId="0">'Crude Loading Rack'!#REF!</definedName>
    <definedName name="TempR">'[5]Loading Rack'!$D$20</definedName>
    <definedName name="THLD" localSheetId="0">'Crude Loading Rack'!#REF!</definedName>
    <definedName name="THLD">'[5]Loading Rack'!$H$38</definedName>
    <definedName name="THLH" localSheetId="0">'Crude Loading Rack'!#REF!</definedName>
    <definedName name="THLH">'[5]Loading Rack'!$H$36</definedName>
    <definedName name="TLHA" localSheetId="0">'Crude Loading Rack'!#REF!</definedName>
    <definedName name="TLHA">'[5]Loading Rack'!$H$40</definedName>
    <definedName name="TOP">#REF!</definedName>
    <definedName name="TSPEF" localSheetId="0">#REF!</definedName>
    <definedName name="TSPEF">#REF!</definedName>
    <definedName name="TVP" localSheetId="0">'Crude Loading Rack'!$E$25</definedName>
    <definedName name="TVP">'[5]Loading Rack'!$D$19</definedName>
    <definedName name="Uncont_D2">#REF!</definedName>
    <definedName name="Uncontrolled_NOx">#REF!</definedName>
    <definedName name="UtilityNOx" localSheetId="0">#REF!</definedName>
    <definedName name="UtilityNOx">#REF!</definedName>
    <definedName name="VIEW" localSheetId="0">#REF!</definedName>
    <definedName name="VIEW">#REF!</definedName>
    <definedName name="VRS_EFF">'[4]Input Data'!$B$9</definedName>
    <definedName name="VRU_EFF" localSheetId="0">'[19]Crude Tank'!$K$53</definedName>
    <definedName name="VRU_EFF">#REF!</definedName>
    <definedName name="wrn.Form._.R._.Binder." hidden="1">{#N/A,#N/A,FALSE,"Checked";#N/A,#N/A,FALSE,"Totals";#N/A,#N/A,FALSE,"Boilers";#N/A,#N/A,FALSE,"CRU";#N/A,#N/A,FALSE,"Towers";#N/A,#N/A,FALSE,"DICE";#N/A,#N/A,FALSE,"Fxroof";#N/A,#N/A,FALSE,"Flares";#N/A,#N/A,FALSE,"Flroof";#N/A,#N/A,FALSE,"Fugitives";#N/A,#N/A,FALSE,"Loading Racks";#N/A,#N/A,FALSE,"NGICE";#N/A,#N/A,FALSE,"SRU";#N/A,#N/A,FALSE,"VES";#N/A,#N/A,FALSE,"Headspace";#N/A,#N/A,FALSE,"GasWtFract";#N/A,#N/A,FALSE,"Wt_fract";#N/A,#N/A,FALSE,"Emission_Factors";#N/A,#N/A,FALSE,"Detected Factors"}</definedName>
    <definedName name="wrn.Inventory." hidden="1">{#N/A,#N/A,FALSE,"Summary";#N/A,#N/A,FALSE,"Painting Summary";#N/A,#N/A,FALSE,"Painting Tank 921";#N/A,#N/A,FALSE,"Painting Tank 561";#N/A,#N/A,FALSE,"Painting Tank 560";#N/A,#N/A,FALSE,"Refrigerants";#N/A,#N/A,FALSE,"Diesel ICE";#N/A,#N/A,FALSE,"Diesel EF";#N/A,#N/A,FALSE,"Natural Gas Combustion";#N/A,#N/A,FALSE,"Nat.Gas-Ext. EF";#N/A,#N/A,FALSE,"Oil-Water Separator";#N/A,#N/A,FALSE,"Fuel Dispensing";#N/A,#N/A,FALSE,"Loading";#N/A,#N/A,FALSE,"Tanks";#N/A,#N/A,FALSE,"Chemicals Throughput";#N/A,#N/A,FALSE,"Fuels Throughput";#N/A,#N/A,FALSE,"Tank Controls";#N/A,#N/A,FALSE,"Degassing";#N/A,#N/A,FALSE,"Fugitives";#N/A,#N/A,FALSE,"Fugitives Fuels and Chemical";#N/A,#N/A,FALSE,"Fugitives Laboratory";#N/A,#N/A,FALSE,"Fugitive Components";#N/A,#N/A,FALSE,"Heavy Components";#N/A,#N/A,FALSE,"Transmix and MAK.GLY";#N/A,#N/A,FALSE,"Oxy_Hydro_CW Speciation";#N/A,#N/A,FALSE,"Speciation";#N/A,#N/A,FALSE,"Headspace"}</definedName>
    <definedName name="x">[20]!Module2.printsheet</definedName>
    <definedName name="xx" localSheetId="0">#REF!</definedName>
    <definedName name="xx">#REF!</definedName>
    <definedName name="xxxx">[15]!Module2.printsheet</definedName>
    <definedName name="YEARLY_OP" localSheetId="0">#REF!</definedName>
    <definedName name="YEARLY_OP">#REF!</definedName>
    <definedName name="YEAROP2" localSheetId="0">#REF!</definedName>
    <definedName name="YEAROP2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2" l="1"/>
  <c r="E46" i="2"/>
  <c r="E30" i="2" l="1"/>
  <c r="E23" i="2" l="1"/>
  <c r="F40" i="2" l="1"/>
  <c r="F38" i="2"/>
  <c r="F39" i="2" l="1"/>
</calcChain>
</file>

<file path=xl/sharedStrings.xml><?xml version="1.0" encoding="utf-8"?>
<sst xmlns="http://schemas.openxmlformats.org/spreadsheetml/2006/main" count="55" uniqueCount="45">
  <si>
    <t>Date:</t>
  </si>
  <si>
    <t>TPY</t>
  </si>
  <si>
    <t>Reference</t>
  </si>
  <si>
    <t>Input data</t>
  </si>
  <si>
    <t>Facility:</t>
  </si>
  <si>
    <t>S Factor</t>
  </si>
  <si>
    <t>Permit Number:</t>
  </si>
  <si>
    <t>Rack Type</t>
  </si>
  <si>
    <t>Rack Information</t>
  </si>
  <si>
    <t>Input Data</t>
  </si>
  <si>
    <t>X</t>
  </si>
  <si>
    <t>Value</t>
  </si>
  <si>
    <t>Permit Application</t>
  </si>
  <si>
    <t>SBCAPCD Default for Crude Oil</t>
  </si>
  <si>
    <t>SBCAPCD</t>
  </si>
  <si>
    <t>True Vapor Pressure (psia)……………..</t>
  </si>
  <si>
    <t>Liquid Temperature (°F)……………….</t>
  </si>
  <si>
    <t>Loading Rate (bbl/hr)…………………….</t>
  </si>
  <si>
    <t>Annual Production (bbl)…………………</t>
  </si>
  <si>
    <t>Vapor Recovery Efficiency………………..</t>
  </si>
  <si>
    <t>Previous Input, AP-42 Table 4.4-1</t>
  </si>
  <si>
    <t>Loading Rate Calculations</t>
  </si>
  <si>
    <t>Calculated Information</t>
  </si>
  <si>
    <t>Crude Oil Loading Rack ROC Potential to Emit</t>
  </si>
  <si>
    <t>lb/day</t>
  </si>
  <si>
    <t>Enter X Where Appropriate</t>
  </si>
  <si>
    <t>Submerged Loading of a Clean Cargo Tank</t>
  </si>
  <si>
    <t>Submerged Loading: Dedicated Normal Service</t>
  </si>
  <si>
    <t>Submerged Loading: Dedicated Vapor Balance Service</t>
  </si>
  <si>
    <t>ROC/THC Reactivity……….……………...</t>
  </si>
  <si>
    <t>Molecular Weight……..…………………</t>
  </si>
  <si>
    <t>Saturation Factor……...…………………</t>
  </si>
  <si>
    <t>Storage Capacity (bbl)...………………..</t>
  </si>
  <si>
    <t>Daily Production (bbl)…..……………….</t>
  </si>
  <si>
    <t>Splash Loading of a Clean Cargo Tank</t>
  </si>
  <si>
    <t>Splash Loading: Dedicated Normal Service</t>
  </si>
  <si>
    <t>Splash Loading: Dedicated Vapor Balance Service</t>
  </si>
  <si>
    <t>Attachment:</t>
  </si>
  <si>
    <t>Processed By:</t>
  </si>
  <si>
    <t>Daily Hours Loading (hours)………………………………..</t>
  </si>
  <si>
    <t>Annual Hours Loading (hours)………………………………..</t>
  </si>
  <si>
    <t>Loading Loss (lb / 1,000 gals)………………………………</t>
  </si>
  <si>
    <t>Calculated Value</t>
  </si>
  <si>
    <t>Controlled Potential to Emit</t>
  </si>
  <si>
    <t>CRUDE OIL LOADING RACK EMISSION CALCULATIONS (Ver. 4.2)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</si>
</sst>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1"/>
      <color indexed="62"/>
      <name val="Arial"/>
      <family val="2"/>
    </font>
    <font>
      <i/>
      <sz val="11"/>
      <name val="Arial"/>
      <family val="2"/>
    </font>
    <font>
      <i/>
      <u/>
      <sz val="1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</cellStyleXfs>
  <cellXfs count="70">
    <xf numFmtId="0" fontId="0" fillId="0" borderId="0" xfId="0"/>
    <xf numFmtId="2" fontId="4" fillId="0" borderId="9" xfId="1" applyNumberFormat="1" applyFont="1" applyBorder="1" applyAlignment="1" applyProtection="1">
      <alignment vertical="center"/>
    </xf>
    <xf numFmtId="2" fontId="4" fillId="0" borderId="8" xfId="1" applyNumberFormat="1" applyFont="1" applyBorder="1" applyAlignment="1" applyProtection="1">
      <alignment vertical="center"/>
    </xf>
    <xf numFmtId="2" fontId="4" fillId="0" borderId="7" xfId="1" applyNumberFormat="1" applyFont="1" applyBorder="1" applyAlignment="1" applyProtection="1">
      <alignment vertical="center"/>
    </xf>
    <xf numFmtId="2" fontId="4" fillId="0" borderId="0" xfId="1" applyNumberFormat="1" applyFont="1" applyAlignment="1" applyProtection="1">
      <alignment vertical="center"/>
    </xf>
    <xf numFmtId="2" fontId="4" fillId="0" borderId="0" xfId="1" applyNumberFormat="1" applyFont="1" applyBorder="1" applyAlignment="1" applyProtection="1">
      <alignment vertical="center"/>
    </xf>
    <xf numFmtId="2" fontId="4" fillId="0" borderId="0" xfId="1" applyNumberFormat="1" applyFont="1" applyBorder="1" applyAlignment="1" applyProtection="1">
      <alignment horizontal="center" vertical="center"/>
    </xf>
    <xf numFmtId="2" fontId="2" fillId="0" borderId="0" xfId="1" applyNumberFormat="1" applyFont="1" applyBorder="1" applyAlignment="1" applyProtection="1">
      <alignment vertical="center"/>
    </xf>
    <xf numFmtId="2" fontId="4" fillId="0" borderId="0" xfId="1" applyNumberFormat="1" applyFont="1" applyBorder="1" applyAlignment="1" applyProtection="1">
      <alignment horizontal="left" vertical="center"/>
    </xf>
    <xf numFmtId="165" fontId="9" fillId="0" borderId="0" xfId="1" applyNumberFormat="1" applyFont="1" applyBorder="1" applyAlignment="1" applyProtection="1">
      <alignment horizontal="left" vertical="center"/>
      <protection locked="0"/>
    </xf>
    <xf numFmtId="2" fontId="9" fillId="0" borderId="0" xfId="1" applyNumberFormat="1" applyFont="1" applyBorder="1" applyAlignment="1" applyProtection="1">
      <alignment horizontal="left" vertical="center"/>
      <protection locked="0"/>
    </xf>
    <xf numFmtId="3" fontId="9" fillId="0" borderId="0" xfId="1" applyNumberFormat="1" applyFont="1" applyBorder="1" applyAlignment="1" applyProtection="1">
      <alignment horizontal="left" vertical="center"/>
      <protection locked="0"/>
    </xf>
    <xf numFmtId="3" fontId="9" fillId="0" borderId="0" xfId="2" applyNumberFormat="1" applyFont="1" applyBorder="1" applyAlignment="1" applyProtection="1">
      <alignment horizontal="left" vertical="center"/>
      <protection locked="0"/>
    </xf>
    <xf numFmtId="4" fontId="4" fillId="0" borderId="0" xfId="1" applyNumberFormat="1" applyFont="1" applyBorder="1" applyAlignment="1" applyProtection="1">
      <alignment horizontal="left" vertical="center"/>
    </xf>
    <xf numFmtId="164" fontId="4" fillId="0" borderId="0" xfId="1" applyNumberFormat="1" applyFont="1" applyBorder="1" applyAlignment="1" applyProtection="1">
      <alignment horizontal="left" vertical="center"/>
    </xf>
    <xf numFmtId="164" fontId="4" fillId="0" borderId="8" xfId="1" applyNumberFormat="1" applyFont="1" applyBorder="1" applyAlignment="1" applyProtection="1">
      <alignment horizontal="left" vertical="center"/>
    </xf>
    <xf numFmtId="2" fontId="4" fillId="0" borderId="5" xfId="1" applyNumberFormat="1" applyFont="1" applyBorder="1" applyAlignment="1" applyProtection="1">
      <alignment vertical="center"/>
    </xf>
    <xf numFmtId="2" fontId="4" fillId="0" borderId="4" xfId="1" applyNumberFormat="1" applyFont="1" applyBorder="1" applyAlignment="1" applyProtection="1">
      <alignment vertical="center"/>
    </xf>
    <xf numFmtId="2" fontId="4" fillId="0" borderId="3" xfId="1" applyNumberFormat="1" applyFont="1" applyBorder="1" applyAlignment="1" applyProtection="1">
      <alignment vertical="center"/>
    </xf>
    <xf numFmtId="2" fontId="4" fillId="0" borderId="2" xfId="1" applyNumberFormat="1" applyFont="1" applyBorder="1" applyAlignment="1" applyProtection="1">
      <alignment vertical="center"/>
    </xf>
    <xf numFmtId="2" fontId="4" fillId="0" borderId="2" xfId="1" applyNumberFormat="1" applyFont="1" applyBorder="1" applyAlignment="1" applyProtection="1">
      <alignment horizontal="center" vertical="center"/>
    </xf>
    <xf numFmtId="2" fontId="4" fillId="0" borderId="1" xfId="1" applyNumberFormat="1" applyFont="1" applyBorder="1" applyAlignment="1" applyProtection="1">
      <alignment vertical="center"/>
    </xf>
    <xf numFmtId="2" fontId="8" fillId="0" borderId="0" xfId="1" applyNumberFormat="1" applyFont="1" applyBorder="1" applyAlignment="1" applyProtection="1">
      <alignment vertical="center"/>
    </xf>
    <xf numFmtId="2" fontId="8" fillId="0" borderId="0" xfId="1" applyNumberFormat="1" applyFont="1" applyBorder="1" applyAlignment="1" applyProtection="1">
      <alignment horizontal="center" vertical="center"/>
    </xf>
    <xf numFmtId="2" fontId="4" fillId="0" borderId="0" xfId="1" quotePrefix="1" applyNumberFormat="1" applyFont="1" applyBorder="1" applyAlignment="1" applyProtection="1">
      <alignment horizontal="left" vertical="center"/>
    </xf>
    <xf numFmtId="2" fontId="4" fillId="0" borderId="8" xfId="1" quotePrefix="1" applyNumberFormat="1" applyFont="1" applyBorder="1" applyAlignment="1" applyProtection="1">
      <alignment horizontal="left" vertical="center"/>
    </xf>
    <xf numFmtId="2" fontId="8" fillId="0" borderId="0" xfId="1" applyNumberFormat="1" applyFont="1" applyBorder="1" applyAlignment="1" applyProtection="1">
      <alignment horizontal="left" vertical="center"/>
    </xf>
    <xf numFmtId="2" fontId="8" fillId="0" borderId="0" xfId="1" quotePrefix="1" applyNumberFormat="1" applyFont="1" applyBorder="1" applyAlignment="1" applyProtection="1">
      <alignment horizontal="left" vertical="center"/>
    </xf>
    <xf numFmtId="0" fontId="4" fillId="0" borderId="4" xfId="1" applyFont="1" applyBorder="1" applyAlignment="1" applyProtection="1">
      <alignment vertical="center"/>
    </xf>
    <xf numFmtId="2" fontId="2" fillId="0" borderId="15" xfId="1" applyNumberFormat="1" applyFont="1" applyBorder="1" applyAlignment="1" applyProtection="1">
      <alignment horizontal="center" vertical="center"/>
    </xf>
    <xf numFmtId="2" fontId="2" fillId="0" borderId="10" xfId="1" applyNumberFormat="1" applyFont="1" applyBorder="1" applyAlignment="1" applyProtection="1">
      <alignment horizontal="center" vertical="center"/>
    </xf>
    <xf numFmtId="2" fontId="4" fillId="0" borderId="0" xfId="1" applyNumberFormat="1" applyFont="1" applyAlignment="1" applyProtection="1">
      <alignment horizontal="center" vertical="center"/>
    </xf>
    <xf numFmtId="1" fontId="4" fillId="0" borderId="0" xfId="1" applyNumberFormat="1" applyFont="1" applyBorder="1" applyAlignment="1" applyProtection="1">
      <alignment horizontal="center" vertical="center"/>
    </xf>
    <xf numFmtId="2" fontId="4" fillId="0" borderId="8" xfId="1" applyNumberFormat="1" applyFont="1" applyBorder="1" applyAlignment="1" applyProtection="1">
      <alignment horizontal="left" vertical="center"/>
    </xf>
    <xf numFmtId="2" fontId="2" fillId="0" borderId="0" xfId="1" applyNumberFormat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vertical="center"/>
    </xf>
    <xf numFmtId="2" fontId="4" fillId="0" borderId="0" xfId="1" quotePrefix="1" applyNumberFormat="1" applyFont="1" applyAlignment="1" applyProtection="1">
      <alignment horizontal="left" vertical="center"/>
    </xf>
    <xf numFmtId="2" fontId="4" fillId="0" borderId="0" xfId="1" applyNumberFormat="1" applyFont="1" applyAlignment="1" applyProtection="1">
      <alignment horizontal="left" vertical="center"/>
    </xf>
    <xf numFmtId="0" fontId="4" fillId="2" borderId="0" xfId="3" quotePrefix="1" applyFont="1" applyFill="1" applyBorder="1" applyAlignment="1" applyProtection="1">
      <alignment horizontal="left" vertical="center"/>
      <protection locked="0"/>
    </xf>
    <xf numFmtId="0" fontId="4" fillId="2" borderId="0" xfId="3" applyFont="1" applyFill="1" applyBorder="1" applyAlignment="1" applyProtection="1">
      <alignment horizontal="left" vertical="center"/>
      <protection locked="0"/>
    </xf>
    <xf numFmtId="0" fontId="4" fillId="0" borderId="2" xfId="4" quotePrefix="1" applyFont="1" applyBorder="1" applyAlignment="1" applyProtection="1">
      <alignment horizontal="left" vertical="center"/>
      <protection locked="0"/>
    </xf>
    <xf numFmtId="0" fontId="4" fillId="0" borderId="2" xfId="3" applyFont="1" applyBorder="1" applyAlignment="1" applyProtection="1">
      <alignment vertical="center"/>
      <protection locked="0"/>
    </xf>
    <xf numFmtId="1" fontId="9" fillId="0" borderId="0" xfId="1" applyNumberFormat="1" applyFont="1" applyBorder="1" applyAlignment="1" applyProtection="1">
      <alignment horizontal="left" vertical="center"/>
      <protection locked="0"/>
    </xf>
    <xf numFmtId="165" fontId="5" fillId="0" borderId="0" xfId="1" applyNumberFormat="1" applyFont="1" applyBorder="1" applyAlignment="1" applyProtection="1">
      <alignment horizontal="center" vertical="center"/>
    </xf>
    <xf numFmtId="0" fontId="4" fillId="2" borderId="0" xfId="3" quotePrefix="1" applyFont="1" applyFill="1" applyBorder="1" applyAlignment="1" applyProtection="1">
      <alignment horizontal="left" vertical="center"/>
    </xf>
    <xf numFmtId="0" fontId="4" fillId="2" borderId="0" xfId="3" applyFont="1" applyFill="1" applyBorder="1" applyAlignment="1" applyProtection="1">
      <alignment horizontal="left" vertical="center"/>
    </xf>
    <xf numFmtId="0" fontId="4" fillId="2" borderId="2" xfId="3" applyFont="1" applyFill="1" applyBorder="1" applyAlignment="1" applyProtection="1">
      <alignment horizontal="left" vertical="center"/>
    </xf>
    <xf numFmtId="165" fontId="5" fillId="0" borderId="8" xfId="1" applyNumberFormat="1" applyFont="1" applyBorder="1" applyAlignment="1" applyProtection="1">
      <alignment horizontal="center" vertical="center"/>
    </xf>
    <xf numFmtId="165" fontId="8" fillId="0" borderId="0" xfId="1" applyNumberFormat="1" applyFont="1" applyBorder="1" applyAlignment="1" applyProtection="1">
      <alignment horizontal="left" vertical="center"/>
    </xf>
    <xf numFmtId="0" fontId="4" fillId="0" borderId="2" xfId="4" quotePrefix="1" applyFont="1" applyBorder="1" applyAlignment="1" applyProtection="1">
      <alignment horizontal="left" vertical="center"/>
    </xf>
    <xf numFmtId="0" fontId="4" fillId="0" borderId="2" xfId="3" applyFont="1" applyBorder="1" applyAlignment="1" applyProtection="1">
      <alignment vertical="center"/>
    </xf>
    <xf numFmtId="2" fontId="6" fillId="0" borderId="0" xfId="1" applyNumberFormat="1" applyFont="1" applyBorder="1" applyAlignment="1" applyProtection="1">
      <alignment vertical="center"/>
    </xf>
    <xf numFmtId="2" fontId="4" fillId="2" borderId="16" xfId="1" applyNumberFormat="1" applyFont="1" applyFill="1" applyBorder="1" applyAlignment="1" applyProtection="1">
      <alignment vertical="center"/>
    </xf>
    <xf numFmtId="2" fontId="4" fillId="0" borderId="19" xfId="1" applyNumberFormat="1" applyFont="1" applyBorder="1" applyAlignment="1" applyProtection="1">
      <alignment horizontal="center" vertical="center"/>
    </xf>
    <xf numFmtId="2" fontId="4" fillId="0" borderId="20" xfId="1" applyNumberFormat="1" applyFont="1" applyBorder="1" applyAlignment="1" applyProtection="1">
      <alignment horizontal="center" vertical="center"/>
    </xf>
    <xf numFmtId="164" fontId="4" fillId="0" borderId="21" xfId="1" applyNumberFormat="1" applyFont="1" applyBorder="1" applyAlignment="1" applyProtection="1">
      <alignment horizontal="center" vertical="center"/>
    </xf>
    <xf numFmtId="164" fontId="4" fillId="0" borderId="22" xfId="1" applyNumberFormat="1" applyFont="1" applyBorder="1" applyAlignment="1" applyProtection="1">
      <alignment horizontal="center" vertical="center"/>
    </xf>
    <xf numFmtId="2" fontId="9" fillId="0" borderId="0" xfId="1" applyNumberFormat="1" applyFont="1" applyBorder="1" applyAlignment="1" applyProtection="1">
      <alignment horizontal="left" vertical="center"/>
      <protection locked="0"/>
    </xf>
    <xf numFmtId="2" fontId="9" fillId="0" borderId="0" xfId="1" quotePrefix="1" applyNumberFormat="1" applyFont="1" applyBorder="1" applyAlignment="1" applyProtection="1">
      <alignment horizontal="left" vertical="center"/>
      <protection locked="0"/>
    </xf>
    <xf numFmtId="2" fontId="7" fillId="0" borderId="17" xfId="1" applyNumberFormat="1" applyFont="1" applyBorder="1" applyAlignment="1" applyProtection="1">
      <alignment horizontal="center" vertical="center"/>
    </xf>
    <xf numFmtId="2" fontId="7" fillId="0" borderId="18" xfId="1" applyNumberFormat="1" applyFont="1" applyBorder="1" applyAlignment="1" applyProtection="1">
      <alignment horizontal="center" vertical="center"/>
    </xf>
    <xf numFmtId="2" fontId="4" fillId="0" borderId="0" xfId="1" applyNumberFormat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 vertical="center" wrapText="1"/>
    </xf>
    <xf numFmtId="2" fontId="3" fillId="0" borderId="11" xfId="1" applyNumberFormat="1" applyFont="1" applyBorder="1" applyAlignment="1" applyProtection="1">
      <alignment horizontal="center" vertical="center"/>
    </xf>
    <xf numFmtId="2" fontId="3" fillId="0" borderId="12" xfId="1" applyNumberFormat="1" applyFont="1" applyBorder="1" applyAlignment="1" applyProtection="1">
      <alignment horizontal="center" vertical="center"/>
    </xf>
    <xf numFmtId="2" fontId="3" fillId="0" borderId="13" xfId="1" applyNumberFormat="1" applyFont="1" applyBorder="1" applyAlignment="1" applyProtection="1">
      <alignment horizontal="center" vertical="center"/>
    </xf>
    <xf numFmtId="0" fontId="4" fillId="0" borderId="0" xfId="1" quotePrefix="1" applyFont="1" applyBorder="1" applyAlignment="1" applyProtection="1">
      <alignment horizontal="left" vertical="center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14" xfId="1" applyFont="1" applyBorder="1" applyAlignment="1" applyProtection="1">
      <alignment horizontal="center" vertical="center"/>
      <protection locked="0"/>
    </xf>
    <xf numFmtId="2" fontId="9" fillId="0" borderId="14" xfId="1" applyNumberFormat="1" applyFont="1" applyBorder="1" applyAlignment="1" applyProtection="1">
      <alignment horizontal="center" vertical="center"/>
      <protection locked="0"/>
    </xf>
  </cellXfs>
  <cellStyles count="5">
    <cellStyle name="Comma 2 2" xfId="2"/>
    <cellStyle name="Normal" xfId="0" builtinId="0"/>
    <cellStyle name="Normal 2 2" xfId="1"/>
    <cellStyle name="Normal_fhc-kvb5" xfId="4"/>
    <cellStyle name="Normal_Flare Calc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ENGR\WP\oil&amp;gas\Exxon%20-%20SYU%20Project\SYU%20Renewal%20Part%2070%20Permits%20and%20Calcs%202003\Calcs%202003%20Renewal\LFC%20Cal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xxonMobil\SYU\Permit%20Applications\OCS%20-%20Drilling%20Reinjection%20Pump%20Engine\Appendix%20B%20-%20Emission%20Calc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capcd.org\shares\Groups\ENGR\WP\Oil&amp;Gas\Exxon%20-%20SYU%20Project\Permits%20-%20LFC\Reevals\Reeval%20PTO%205651%20(2009)\HAR%20Calc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wp\Reeval\Conway\Union%20Sugar\R7750-05%20Union%20Suga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ENGR\WP\oil&amp;gas\Greka\Cat_Canyon\Permits\IC%20Engines\Part%2070%20PTO%208036%20(2003)\ICE%20Cal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ENGR\WP\oil&amp;gas\Exxon%20-%20SYU%20Project\Permit-Renewals\Pt70-Permits-Calcs-2003\Calcs%202003%20Renewal\HAR%20PTO%2010183%20Calc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GROUP\ENGR\LIBRARY\SOFTWARE\DRAFT\TANK-2B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WINDOWS\DESKTOP\John's%20Stuff\Emission%20Calculations\Boiler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Excel\Software\Pigging%20Emission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capcd.org\shares\Dunn\dow%20ghg\09%20ITR\Dow081209_npj_DraftGRP09_unlock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capcd.org\shares\Groups\ENGR\WP\Oil&amp;Gas\GSD\11087%20E&amp;B%20Atlas%20Caliente\ATC-PTO%2012835%20Calc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ENGR\WP\oil&amp;gas\Exxon%20-%20SYU%20Project\Permit%20-%20Renewals\Pt70-Permits-Calcs-2003\Correspondance\POPCO%20Equip%20List%20and%20Fees%20(Final%20Revised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CD\DATA2\GROUP\ENGR\LIBRARY\SOFTWARE\DRAFT\TANK-2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capcd.org\shares\Groups\ENGR\WP\A&amp;CBP\ATC\ATC%2011884\ATC%2011884%20CBP%20Calculations%209-22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capcd.org\shares\Groups\ENGR\WP\Oil&amp;Gas\GSD\04114%20Conway%20Enos%20Lease\Reevals\R8496-R8\R8496-R8%20Calc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capcd.org\shares\Groups\ENGR\WP\Oil&amp;Gas\GSD\11387%20Bognuda%20Lease\ATC%2013837\ATC%2013837%20Calc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xxonMobil\SYU\LFC%20AB2588\2013%20-%20Update\Calcs\LFC%20Devices%20Emission%20Estimat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OIL&amp;GAS/REEVAL/7894EI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xxonMobil\SYU\Permits\2012%20Reeval\Draft%20Permits%20-%20Second%20Version\PT70%20Reeval%205651%20R5%20calc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wp\Reeval\J.%20P.%20Oil\R7317-R6%20J%20P%20O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NUMBERED"/>
      <sheetName val="Data"/>
      <sheetName val="Data (2)"/>
      <sheetName val="EF"/>
      <sheetName val="Short-Term"/>
      <sheetName val="ST"/>
      <sheetName val="Long-Term"/>
      <sheetName val="LT"/>
      <sheetName val="Total"/>
      <sheetName val="Federal PTE"/>
      <sheetName val="Variables"/>
      <sheetName val="cumulative NEI"/>
      <sheetName val="Exempt"/>
      <sheetName val="ESE"/>
      <sheetName val="HAP EFs"/>
      <sheetName val="HAP Emissions"/>
      <sheetName val="CPP Calcs"/>
      <sheetName val="Fuel Use Limits"/>
      <sheetName val="CPP EF Basis"/>
      <sheetName val="HAP EF Basis"/>
      <sheetName val="Exempt Calcs"/>
      <sheetName val="Phase III Water Treatment"/>
      <sheetName val="Actual Exempt Calcs"/>
      <sheetName val="Actual Exempt"/>
      <sheetName val="SGTP ATC 1018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">
          <cell r="B8">
            <v>1200</v>
          </cell>
        </row>
        <row r="9">
          <cell r="B9">
            <v>19.3</v>
          </cell>
        </row>
        <row r="10">
          <cell r="B10">
            <v>560</v>
          </cell>
        </row>
        <row r="11">
          <cell r="B11">
            <v>140000</v>
          </cell>
        </row>
        <row r="12">
          <cell r="B12">
            <v>0.8</v>
          </cell>
        </row>
        <row r="14">
          <cell r="B14">
            <v>0.75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"/>
      <sheetName val="Actuals"/>
      <sheetName val="Do not print - Variables"/>
      <sheetName val="Sheet3"/>
    </sheetNames>
    <sheetDataSet>
      <sheetData sheetId="0"/>
      <sheetData sheetId="1" refreshError="1"/>
      <sheetData sheetId="2">
        <row r="12">
          <cell r="C12">
            <v>138200</v>
          </cell>
        </row>
        <row r="20">
          <cell r="C20">
            <v>7.0430000000000001</v>
          </cell>
        </row>
      </sheetData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F"/>
      <sheetName val="Short-Term"/>
      <sheetName val="Long-Term"/>
      <sheetName val="Total"/>
      <sheetName val="Federal PTE"/>
      <sheetName val="Exempt"/>
      <sheetName val="Exempt Calcs"/>
      <sheetName val="Variables"/>
      <sheetName val="Fuel Use Limits"/>
      <sheetName val="cumulative NEI"/>
      <sheetName val="Actual Exempt"/>
      <sheetName val="Actual Exempt Cal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 NEI"/>
      <sheetName val="IDS Tables"/>
      <sheetName val="Fees"/>
      <sheetName val="Wash Tank"/>
      <sheetName val="1000 bbl tank"/>
      <sheetName val="302 bbl tank"/>
      <sheetName val="Test Tank"/>
      <sheetName val="Loading Rack"/>
      <sheetName val="Flare"/>
      <sheetName val="Heater"/>
      <sheetName val="FHC CALC KVB"/>
      <sheetName val="CMPFUG"/>
      <sheetName val="ICEs Eq. Descr."/>
      <sheetName val="ICEs Emissions"/>
      <sheetName val="ICEs 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4">
          <cell r="G64">
            <v>0.15944874144804527</v>
          </cell>
          <cell r="H64">
            <v>2.9099395314268261E-2</v>
          </cell>
        </row>
      </sheetData>
      <sheetData sheetId="6" refreshError="1">
        <row r="64">
          <cell r="G64">
            <v>8.5109197199504966E-2</v>
          </cell>
          <cell r="H64">
            <v>1.5532428488909658E-2</v>
          </cell>
        </row>
      </sheetData>
      <sheetData sheetId="7" refreshError="1">
        <row r="64">
          <cell r="G64">
            <v>0.29639741594950514</v>
          </cell>
          <cell r="H64">
            <v>5.4092528410784692E-2</v>
          </cell>
        </row>
      </sheetData>
      <sheetData sheetId="8" refreshError="1"/>
      <sheetData sheetId="9" refreshError="1"/>
      <sheetData sheetId="10" refreshError="1"/>
      <sheetData sheetId="11" refreshError="1">
        <row r="59">
          <cell r="D59">
            <v>20.171273579999998</v>
          </cell>
          <cell r="E59">
            <v>3.6812574283499995</v>
          </cell>
        </row>
      </sheetData>
      <sheetData sheetId="12" refreshError="1">
        <row r="27">
          <cell r="I27">
            <v>0.77634639999999977</v>
          </cell>
          <cell r="J27">
            <v>0.14168321799999997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 New num"/>
      <sheetName val="Data A"/>
      <sheetName val="Data B"/>
      <sheetName val="Data C"/>
      <sheetName val="EF"/>
      <sheetName val="ST A"/>
      <sheetName val="ST B"/>
      <sheetName val="ST C"/>
      <sheetName val="LT A"/>
      <sheetName val="LT B"/>
      <sheetName val="LT C"/>
      <sheetName val="PTE"/>
      <sheetName val="FPTE"/>
      <sheetName val="NEI"/>
      <sheetName val="Data A 9D"/>
      <sheetName val="Variables"/>
      <sheetName val="CAM Calc"/>
      <sheetName val="Offsite ICE"/>
      <sheetName val="Exem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B8">
            <v>1100</v>
          </cell>
        </row>
        <row r="10">
          <cell r="B10">
            <v>796</v>
          </cell>
        </row>
        <row r="11">
          <cell r="B11">
            <v>239</v>
          </cell>
        </row>
      </sheetData>
      <sheetData sheetId="16"/>
      <sheetData sheetId="17"/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F"/>
      <sheetName val="Short-Term"/>
      <sheetName val="Long-Term"/>
      <sheetName val="Total"/>
      <sheetName val="Federal PTE"/>
      <sheetName val="Exempt"/>
      <sheetName val="Variables"/>
      <sheetName val="Fuel Use Limits"/>
      <sheetName val="NEI-PTE Incre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>
            <v>2524</v>
          </cell>
        </row>
      </sheetData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-2B"/>
    </sheetNames>
    <definedNames>
      <definedName name="Module2.printsheet"/>
    </defined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iler6"/>
    </sheetNames>
    <definedNames>
      <definedName name="print01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"/>
      <sheetName val="Values"/>
      <sheetName val="Sheet3"/>
    </sheetNames>
    <sheetDataSet>
      <sheetData sheetId="0" refreshError="1"/>
      <sheetData sheetId="1">
        <row r="3">
          <cell r="B3">
            <v>0.25</v>
          </cell>
        </row>
        <row r="5">
          <cell r="B5">
            <v>0.16666666666666666</v>
          </cell>
        </row>
      </sheetData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EmFactor"/>
      <sheetName val="Control Panel"/>
      <sheetName val="PB_SUM"/>
      <sheetName val="PB_SFC"/>
      <sheetName val="PB_SCS"/>
      <sheetName val="PB_MB1"/>
      <sheetName val="PB_MB2"/>
      <sheetName val="PB_PES"/>
      <sheetName val="PB_FES"/>
      <sheetName val="PB_PE2"/>
      <sheetName val="PB_PS2"/>
      <sheetName val="TL_SUM "/>
      <sheetName val="TL_SFC "/>
      <sheetName val="TL_MB1"/>
      <sheetName val="TL_FES"/>
      <sheetName val="TL_PES"/>
      <sheetName val="TL_PE2 "/>
      <sheetName val="TR_SUM"/>
      <sheetName val="TR_SFC"/>
      <sheetName val="TR_MB1"/>
      <sheetName val="TR_FES"/>
      <sheetName val="TR_PE2"/>
      <sheetName val="RC_SUM"/>
      <sheetName val="RC_SFC"/>
      <sheetName val="RC_MB1"/>
      <sheetName val="RC_FES"/>
      <sheetName val="RC_PE2"/>
      <sheetName val="CC_SUM"/>
      <sheetName val="CC_SFC"/>
      <sheetName val="CC-MB1"/>
      <sheetName val="CC_FES"/>
      <sheetName val="CC_PE2"/>
      <sheetName val="SD_SUM"/>
      <sheetName val="SD_SFC"/>
      <sheetName val="SD_MB1"/>
      <sheetName val="SD_FES"/>
      <sheetName val="SD_PE2"/>
      <sheetName val="SD_RD"/>
      <sheetName val="FR_SUM"/>
      <sheetName val="FR_SFC"/>
      <sheetName val="FR_MB1"/>
      <sheetName val="FR_FES"/>
      <sheetName val="FR_PES"/>
      <sheetName val="FR_PE2"/>
      <sheetName val="FR_BC"/>
      <sheetName val="BD_SUM"/>
      <sheetName val="BD_MB1"/>
    </sheetNames>
    <sheetDataSet>
      <sheetData sheetId="0"/>
      <sheetData sheetId="1">
        <row r="13">
          <cell r="H13">
            <v>5.0000000000000001E-3</v>
          </cell>
          <cell r="I13">
            <v>1E-4</v>
          </cell>
        </row>
        <row r="14">
          <cell r="H14">
            <v>1.0999999999999999E-2</v>
          </cell>
          <cell r="I14">
            <v>1.6000000000000001E-3</v>
          </cell>
        </row>
        <row r="15">
          <cell r="H15">
            <v>1.0999999999999999E-2</v>
          </cell>
          <cell r="I15">
            <v>1.6000000000000001E-3</v>
          </cell>
        </row>
        <row r="18">
          <cell r="H18">
            <v>1.5E-3</v>
          </cell>
          <cell r="I18">
            <v>1E-4</v>
          </cell>
        </row>
        <row r="19">
          <cell r="H19">
            <v>1.6000000000000001E-3</v>
          </cell>
          <cell r="I19">
            <v>1E-4</v>
          </cell>
        </row>
        <row r="20">
          <cell r="H20">
            <v>1.4E-3</v>
          </cell>
          <cell r="I20">
            <v>1E-4</v>
          </cell>
        </row>
        <row r="21">
          <cell r="H21">
            <v>1E-3</v>
          </cell>
          <cell r="I21">
            <v>1E-4</v>
          </cell>
        </row>
        <row r="33">
          <cell r="Q33">
            <v>4.0000000000000002E-4</v>
          </cell>
        </row>
        <row r="34">
          <cell r="Q34">
            <v>4.0000000000000002E-4</v>
          </cell>
        </row>
        <row r="35">
          <cell r="Q35">
            <v>4.0000000000000002E-4</v>
          </cell>
        </row>
        <row r="36">
          <cell r="Q36">
            <v>2.9999999999999997E-4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IDS Tables"/>
      <sheetName val="Crude Tank"/>
      <sheetName val="CMPFUG"/>
      <sheetName val="Table 2 - FHC EFs"/>
      <sheetName val="Loading Rack"/>
      <sheetName val="LR Named Ranges"/>
      <sheetName val="Flare"/>
      <sheetName val="Sheet1"/>
    </sheetNames>
    <sheetDataSet>
      <sheetData sheetId="0"/>
      <sheetData sheetId="1"/>
      <sheetData sheetId="2">
        <row r="53">
          <cell r="K53">
            <v>0.95</v>
          </cell>
        </row>
        <row r="56">
          <cell r="K56">
            <v>0.95</v>
          </cell>
        </row>
      </sheetData>
      <sheetData sheetId="3"/>
      <sheetData sheetId="4"/>
      <sheetData sheetId="5">
        <row r="17">
          <cell r="D17">
            <v>0.5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 Fee Adjustment"/>
      <sheetName val="POPCO"/>
      <sheetName val="Calendar"/>
    </sheetNames>
    <sheetDataSet>
      <sheetData sheetId="0" refreshError="1">
        <row r="6">
          <cell r="B6">
            <v>48.72</v>
          </cell>
        </row>
        <row r="7">
          <cell r="B7">
            <v>25.26</v>
          </cell>
          <cell r="C7">
            <v>48.4</v>
          </cell>
          <cell r="D7">
            <v>4889.46</v>
          </cell>
        </row>
        <row r="8">
          <cell r="B8">
            <v>365.42</v>
          </cell>
          <cell r="C8">
            <v>48.4</v>
          </cell>
          <cell r="D8">
            <v>4889.46</v>
          </cell>
        </row>
        <row r="9">
          <cell r="B9">
            <v>4.91</v>
          </cell>
          <cell r="C9">
            <v>48.4</v>
          </cell>
          <cell r="D9">
            <v>4889.46</v>
          </cell>
        </row>
        <row r="10">
          <cell r="B10">
            <v>60.9</v>
          </cell>
          <cell r="C10">
            <v>509.34</v>
          </cell>
          <cell r="D10">
            <v>2444.16</v>
          </cell>
        </row>
        <row r="11">
          <cell r="B11">
            <v>2.79</v>
          </cell>
          <cell r="C11">
            <v>48.4</v>
          </cell>
          <cell r="D11">
            <v>2444.16</v>
          </cell>
        </row>
        <row r="12">
          <cell r="B12">
            <v>48.72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-2B"/>
    </sheetNames>
    <definedNames>
      <definedName name="Module2.printsheet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-42 EF's"/>
      <sheetName val="Facility Info and EF's"/>
      <sheetName val="Emissions"/>
      <sheetName val="Baghouse Outlet"/>
      <sheetName val="Source Test"/>
      <sheetName val="BACT"/>
      <sheetName val="Facility NEI"/>
      <sheetName val="SSN-NEI"/>
    </sheetNames>
    <sheetDataSet>
      <sheetData sheetId="0"/>
      <sheetData sheetId="1">
        <row r="2">
          <cell r="A2" t="str">
            <v xml:space="preserve">ATC 11884  </v>
          </cell>
        </row>
        <row r="3">
          <cell r="A3" t="str">
            <v>Mission Ready Mix, Goleta</v>
          </cell>
        </row>
        <row r="10">
          <cell r="C10">
            <v>4.1322314049586778E-2</v>
          </cell>
        </row>
        <row r="13">
          <cell r="C13">
            <v>1500</v>
          </cell>
        </row>
        <row r="14">
          <cell r="C14">
            <v>450000</v>
          </cell>
        </row>
        <row r="56">
          <cell r="C56">
            <v>3796</v>
          </cell>
          <cell r="D56">
            <v>1329</v>
          </cell>
        </row>
      </sheetData>
      <sheetData sheetId="2">
        <row r="21">
          <cell r="B21">
            <v>57.661606822325425</v>
          </cell>
          <cell r="C21">
            <v>8.6137874637342424</v>
          </cell>
          <cell r="D21">
            <v>26.967402007627662</v>
          </cell>
          <cell r="E21">
            <v>4.0227911623532009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able 1"/>
      <sheetName val="IDS Tables"/>
      <sheetName val="NEI"/>
      <sheetName val="Wash Tank"/>
      <sheetName val="Crude Tank"/>
      <sheetName val="Loading Rack"/>
      <sheetName val="FHC CALC KVB"/>
      <sheetName val="Tank Heater"/>
      <sheetName val="Flare"/>
      <sheetName val="Fees"/>
    </sheetNames>
    <sheetDataSet>
      <sheetData sheetId="0">
        <row r="3">
          <cell r="B3" t="str">
            <v>Conway</v>
          </cell>
        </row>
        <row r="5">
          <cell r="B5" t="str">
            <v>Enos Lease</v>
          </cell>
        </row>
        <row r="9">
          <cell r="B9">
            <v>0.95</v>
          </cell>
        </row>
        <row r="17">
          <cell r="B17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S Tables"/>
      <sheetName val="Total Permitted Emissions"/>
      <sheetName val="Wash Tank"/>
      <sheetName val="Crude Tank (2)"/>
      <sheetName val="KD Tanks"/>
      <sheetName val="Crude Loading Rack"/>
      <sheetName val="Loading Rack (2)"/>
      <sheetName val="Diluent Loading Rack"/>
      <sheetName val="FHC CALC KVB"/>
      <sheetName val="CMPFUG"/>
      <sheetName val="Loading R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D17">
            <v>0.5</v>
          </cell>
        </row>
        <row r="18">
          <cell r="D18">
            <v>50</v>
          </cell>
        </row>
        <row r="19">
          <cell r="D19">
            <v>3.29</v>
          </cell>
        </row>
        <row r="20">
          <cell r="D20">
            <v>530</v>
          </cell>
          <cell r="F20">
            <v>70</v>
          </cell>
        </row>
        <row r="21">
          <cell r="D21">
            <v>160</v>
          </cell>
        </row>
        <row r="22">
          <cell r="D22">
            <v>500</v>
          </cell>
        </row>
        <row r="23">
          <cell r="D23">
            <v>50</v>
          </cell>
        </row>
        <row r="24">
          <cell r="D24">
            <v>18250</v>
          </cell>
        </row>
        <row r="25">
          <cell r="D25">
            <v>0.95</v>
          </cell>
        </row>
        <row r="26">
          <cell r="D26">
            <v>0.88500000000000001</v>
          </cell>
        </row>
        <row r="29">
          <cell r="G29">
            <v>3.125</v>
          </cell>
        </row>
        <row r="30">
          <cell r="G30">
            <v>114.0625</v>
          </cell>
        </row>
        <row r="31">
          <cell r="G31">
            <v>1.9336509433962266</v>
          </cell>
        </row>
        <row r="36">
          <cell r="H36">
            <v>12.994134339622642</v>
          </cell>
        </row>
        <row r="38">
          <cell r="H38">
            <v>40.606669811320756</v>
          </cell>
        </row>
        <row r="40">
          <cell r="H40">
            <v>0.74107172405660382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Basis--&gt;"/>
      <sheetName val="SpecProf"/>
      <sheetName val="VC APCD Combustion"/>
      <sheetName val="Welding Factors"/>
      <sheetName val="Acids-Caustics"/>
      <sheetName val="Old Stream Data"/>
      <sheetName val="Unit Risk Factors"/>
      <sheetName val="New Sample Data"/>
      <sheetName val="MSDS"/>
      <sheetName val="Table 3-1 to 3-4"/>
      <sheetName val="SGTP"/>
      <sheetName val="SGTP Em"/>
      <sheetName val="SGTP Hrly"/>
      <sheetName val="OTP"/>
      <sheetName val="OTP Em"/>
      <sheetName val="OTP Hrly"/>
      <sheetName val="TT"/>
      <sheetName val="TT Em"/>
      <sheetName val="TT Hrly"/>
      <sheetName val="CPP"/>
      <sheetName val="CPP Em"/>
      <sheetName val="CPP Hrly"/>
      <sheetName val="Unsorted"/>
      <sheetName val="DataEF"/>
      <sheetName val="Calcs-&gt;&gt;"/>
      <sheetName val="CARB - CLP"/>
      <sheetName val="CARB-KVB"/>
      <sheetName val="Caustic - RL"/>
      <sheetName val="Ammonia Injection"/>
      <sheetName val="EPA AP42 Ch7"/>
      <sheetName val="Maintenance"/>
      <sheetName val="Solvent Use"/>
      <sheetName val="Produced Water"/>
      <sheetName val="Compressor Vents"/>
      <sheetName val="Steam System"/>
      <sheetName val="VCAPCD Combustion"/>
      <sheetName val="ThermOx Data"/>
      <sheetName val="Annual Avg"/>
      <sheetName val="TANK Calcs --&gt;"/>
      <sheetName val="Tanks"/>
      <sheetName val="FRT 1401a"/>
      <sheetName val="FRT 1401b"/>
      <sheetName val="FRT 1402"/>
      <sheetName val="FRT 3401a"/>
      <sheetName val="FRT 3401b"/>
      <sheetName val="Diesel 1416"/>
      <sheetName val="Equipment Lists--&gt;"/>
      <sheetName val="Stream Devices"/>
      <sheetName val="Device List"/>
      <sheetName val="LFC"/>
      <sheetName val="NoEmissions"/>
    </sheetNames>
    <sheetDataSet>
      <sheetData sheetId="0"/>
      <sheetData sheetId="1">
        <row r="4">
          <cell r="B4" t="str">
            <v>cas</v>
          </cell>
          <cell r="C4" t="str">
            <v>MW (lb/lb-mol)</v>
          </cell>
          <cell r="D4">
            <v>96</v>
          </cell>
          <cell r="E4">
            <v>297</v>
          </cell>
          <cell r="F4">
            <v>756</v>
          </cell>
          <cell r="G4">
            <v>757</v>
          </cell>
          <cell r="H4">
            <v>783</v>
          </cell>
          <cell r="I4">
            <v>1447</v>
          </cell>
        </row>
        <row r="5">
          <cell r="B5">
            <v>95501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0.125</v>
          </cell>
        </row>
        <row r="6">
          <cell r="B6">
            <v>589435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7.2800000000000004E-2</v>
          </cell>
          <cell r="I6">
            <v>0</v>
          </cell>
        </row>
        <row r="7">
          <cell r="B7">
            <v>108087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1.72E-2</v>
          </cell>
          <cell r="I7">
            <v>0</v>
          </cell>
        </row>
        <row r="8">
          <cell r="B8">
            <v>98011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0.125</v>
          </cell>
        </row>
        <row r="9">
          <cell r="B9">
            <v>7379126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3.7400000000000003E-2</v>
          </cell>
          <cell r="I9">
            <v>0</v>
          </cell>
        </row>
        <row r="10">
          <cell r="B10">
            <v>71432</v>
          </cell>
          <cell r="C10">
            <v>0</v>
          </cell>
          <cell r="D10">
            <v>0</v>
          </cell>
          <cell r="E10">
            <v>2.4E-2</v>
          </cell>
          <cell r="F10">
            <v>1E-3</v>
          </cell>
          <cell r="G10">
            <v>1E-3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1.6E-2</v>
          </cell>
          <cell r="G11">
            <v>8.9999999999999993E-3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6.0000000000000001E-3</v>
          </cell>
          <cell r="G12">
            <v>3.0000000000000001E-3</v>
          </cell>
          <cell r="H12">
            <v>0</v>
          </cell>
          <cell r="I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2E-3</v>
          </cell>
          <cell r="I13">
            <v>0</v>
          </cell>
        </row>
        <row r="14">
          <cell r="B14">
            <v>108907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0.125</v>
          </cell>
        </row>
        <row r="15">
          <cell r="B15">
            <v>8001589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0.125</v>
          </cell>
        </row>
        <row r="16">
          <cell r="B16">
            <v>110827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5.1000000000000004E-3</v>
          </cell>
          <cell r="I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6.1000000000000004E-3</v>
          </cell>
          <cell r="I17">
            <v>0</v>
          </cell>
        </row>
        <row r="18">
          <cell r="B18">
            <v>74840</v>
          </cell>
          <cell r="C18">
            <v>0</v>
          </cell>
          <cell r="D18">
            <v>0</v>
          </cell>
          <cell r="E18">
            <v>2.7E-2</v>
          </cell>
          <cell r="F18">
            <v>6.4000000000000001E-2</v>
          </cell>
          <cell r="G18">
            <v>7.9000000000000001E-2</v>
          </cell>
          <cell r="H18">
            <v>0</v>
          </cell>
          <cell r="I18">
            <v>0</v>
          </cell>
        </row>
        <row r="19">
          <cell r="B19">
            <v>141786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2.0199999999999999E-2</v>
          </cell>
          <cell r="I19">
            <v>0</v>
          </cell>
        </row>
        <row r="20">
          <cell r="B20">
            <v>64175</v>
          </cell>
          <cell r="C20">
            <v>0</v>
          </cell>
          <cell r="D20">
            <v>5.6000000000000001E-2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100414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5.1000000000000004E-3</v>
          </cell>
          <cell r="I21">
            <v>0</v>
          </cell>
        </row>
        <row r="22">
          <cell r="B22">
            <v>1678917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1.4200000000000001E-2</v>
          </cell>
          <cell r="I22">
            <v>0</v>
          </cell>
        </row>
        <row r="23">
          <cell r="B23">
            <v>1640897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2E-3</v>
          </cell>
          <cell r="I23">
            <v>0</v>
          </cell>
        </row>
        <row r="24">
          <cell r="B24">
            <v>107211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0.125</v>
          </cell>
        </row>
        <row r="25">
          <cell r="B25">
            <v>111762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6.4699999999999994E-2</v>
          </cell>
          <cell r="I25">
            <v>0</v>
          </cell>
        </row>
        <row r="26">
          <cell r="B26">
            <v>29299432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8.0999999999999996E-3</v>
          </cell>
          <cell r="I26">
            <v>0</v>
          </cell>
        </row>
        <row r="27">
          <cell r="B27">
            <v>110543</v>
          </cell>
          <cell r="C27">
            <v>0</v>
          </cell>
          <cell r="D27">
            <v>0</v>
          </cell>
          <cell r="E27">
            <v>4.7E-2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75285</v>
          </cell>
          <cell r="C28">
            <v>0</v>
          </cell>
          <cell r="D28">
            <v>0</v>
          </cell>
          <cell r="E28">
            <v>9.2999999999999999E-2</v>
          </cell>
          <cell r="F28">
            <v>4.0000000000000001E-3</v>
          </cell>
          <cell r="G28">
            <v>2E-3</v>
          </cell>
          <cell r="H28">
            <v>0</v>
          </cell>
          <cell r="I28">
            <v>0</v>
          </cell>
        </row>
        <row r="29">
          <cell r="B29">
            <v>124185</v>
          </cell>
          <cell r="C29">
            <v>0</v>
          </cell>
          <cell r="D29">
            <v>0.27800000000000002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142825</v>
          </cell>
          <cell r="C30">
            <v>0</v>
          </cell>
          <cell r="D30">
            <v>0</v>
          </cell>
          <cell r="E30">
            <v>0.05</v>
          </cell>
          <cell r="F30">
            <v>0.11600000000000001</v>
          </cell>
          <cell r="G30">
            <v>6.0999999999999999E-2</v>
          </cell>
          <cell r="H30">
            <v>0</v>
          </cell>
          <cell r="I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5.0999999999999997E-2</v>
          </cell>
          <cell r="F31">
            <v>9.9000000000000005E-2</v>
          </cell>
          <cell r="G31">
            <v>5.1999999999999998E-2</v>
          </cell>
          <cell r="H31">
            <v>0</v>
          </cell>
          <cell r="I31">
            <v>0</v>
          </cell>
        </row>
        <row r="32">
          <cell r="B32">
            <v>0</v>
          </cell>
          <cell r="C32">
            <v>0</v>
          </cell>
          <cell r="D32">
            <v>0.109</v>
          </cell>
          <cell r="E32">
            <v>0</v>
          </cell>
          <cell r="F32">
            <v>0</v>
          </cell>
          <cell r="G32">
            <v>0</v>
          </cell>
          <cell r="H32">
            <v>2.7300000000000001E-2</v>
          </cell>
          <cell r="I32">
            <v>0</v>
          </cell>
        </row>
        <row r="33">
          <cell r="B33">
            <v>0</v>
          </cell>
          <cell r="C33">
            <v>0</v>
          </cell>
          <cell r="D33">
            <v>4.0000000000000001E-3</v>
          </cell>
          <cell r="E33">
            <v>4.0000000000000001E-3</v>
          </cell>
          <cell r="F33">
            <v>8.6999999999999994E-2</v>
          </cell>
          <cell r="G33">
            <v>4.5999999999999999E-2</v>
          </cell>
          <cell r="H33">
            <v>0</v>
          </cell>
          <cell r="I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0.112</v>
          </cell>
          <cell r="F34">
            <v>5.6000000000000001E-2</v>
          </cell>
          <cell r="G34">
            <v>2.1000000000000001E-2</v>
          </cell>
          <cell r="H34">
            <v>0</v>
          </cell>
          <cell r="I34">
            <v>0</v>
          </cell>
        </row>
        <row r="35">
          <cell r="B35">
            <v>0</v>
          </cell>
          <cell r="C35">
            <v>0</v>
          </cell>
          <cell r="D35">
            <v>0.01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67630</v>
          </cell>
          <cell r="C36">
            <v>0</v>
          </cell>
          <cell r="D36">
            <v>5.7000000000000002E-2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B37">
            <v>74828</v>
          </cell>
          <cell r="C37">
            <v>0</v>
          </cell>
          <cell r="D37">
            <v>0</v>
          </cell>
          <cell r="E37">
            <v>8.7999999999999995E-2</v>
          </cell>
          <cell r="F37">
            <v>0.376</v>
          </cell>
          <cell r="G37">
            <v>0.61299999999999999</v>
          </cell>
          <cell r="H37">
            <v>0</v>
          </cell>
          <cell r="I37">
            <v>0</v>
          </cell>
        </row>
        <row r="38">
          <cell r="B38">
            <v>67561</v>
          </cell>
          <cell r="C38">
            <v>0</v>
          </cell>
          <cell r="D38">
            <v>5.6000000000000001E-2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>
            <v>78933</v>
          </cell>
          <cell r="C39">
            <v>0</v>
          </cell>
          <cell r="D39">
            <v>0.1</v>
          </cell>
          <cell r="E39">
            <v>0</v>
          </cell>
          <cell r="F39">
            <v>0</v>
          </cell>
          <cell r="G39">
            <v>0</v>
          </cell>
          <cell r="H39">
            <v>5.1000000000000004E-3</v>
          </cell>
          <cell r="I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1E-3</v>
          </cell>
          <cell r="I40">
            <v>0</v>
          </cell>
        </row>
        <row r="41">
          <cell r="B41">
            <v>108101</v>
          </cell>
          <cell r="C41">
            <v>0</v>
          </cell>
          <cell r="D41">
            <v>0.05</v>
          </cell>
          <cell r="E41">
            <v>0</v>
          </cell>
          <cell r="F41">
            <v>0</v>
          </cell>
          <cell r="G41">
            <v>0</v>
          </cell>
          <cell r="H41">
            <v>3.0000000000000001E-3</v>
          </cell>
          <cell r="I41">
            <v>0</v>
          </cell>
        </row>
        <row r="42">
          <cell r="B42">
            <v>80626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0.125</v>
          </cell>
        </row>
        <row r="43">
          <cell r="B43">
            <v>108872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3.6400000000000002E-2</v>
          </cell>
          <cell r="I43">
            <v>0</v>
          </cell>
        </row>
        <row r="44">
          <cell r="B44">
            <v>106978</v>
          </cell>
          <cell r="C44">
            <v>0</v>
          </cell>
          <cell r="D44">
            <v>0</v>
          </cell>
          <cell r="E44">
            <v>0.20799999999999999</v>
          </cell>
          <cell r="F44">
            <v>7.3999999999999996E-2</v>
          </cell>
          <cell r="G44">
            <v>4.2999999999999997E-2</v>
          </cell>
          <cell r="H44">
            <v>0</v>
          </cell>
          <cell r="I44">
            <v>0</v>
          </cell>
        </row>
        <row r="45">
          <cell r="B45">
            <v>123864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9.6100000000000005E-2</v>
          </cell>
          <cell r="I45">
            <v>0</v>
          </cell>
        </row>
        <row r="46">
          <cell r="B46">
            <v>142825</v>
          </cell>
          <cell r="C46">
            <v>0</v>
          </cell>
          <cell r="D46">
            <v>0</v>
          </cell>
          <cell r="E46">
            <v>0.02</v>
          </cell>
          <cell r="F46">
            <v>0</v>
          </cell>
          <cell r="G46">
            <v>0</v>
          </cell>
          <cell r="H46">
            <v>2.93E-2</v>
          </cell>
          <cell r="I46">
            <v>0</v>
          </cell>
        </row>
        <row r="47">
          <cell r="B47">
            <v>109660</v>
          </cell>
          <cell r="C47">
            <v>0</v>
          </cell>
          <cell r="D47">
            <v>0</v>
          </cell>
          <cell r="E47">
            <v>0.10100000000000001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95476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4.4499999999999998E-2</v>
          </cell>
          <cell r="I48">
            <v>0</v>
          </cell>
        </row>
        <row r="49">
          <cell r="B49">
            <v>127184</v>
          </cell>
          <cell r="C49">
            <v>0</v>
          </cell>
          <cell r="D49">
            <v>0.1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>
            <v>108952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0.125</v>
          </cell>
        </row>
        <row r="51">
          <cell r="B51">
            <v>74986</v>
          </cell>
          <cell r="C51">
            <v>0</v>
          </cell>
          <cell r="D51">
            <v>0</v>
          </cell>
          <cell r="E51">
            <v>0.161</v>
          </cell>
          <cell r="F51">
            <v>0.10100000000000001</v>
          </cell>
          <cell r="G51">
            <v>7.0000000000000007E-2</v>
          </cell>
          <cell r="H51">
            <v>0</v>
          </cell>
          <cell r="I51">
            <v>0</v>
          </cell>
        </row>
        <row r="52">
          <cell r="B52">
            <v>109604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1.21E-2</v>
          </cell>
          <cell r="I52">
            <v>0</v>
          </cell>
        </row>
        <row r="53">
          <cell r="B53">
            <v>57556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0.125</v>
          </cell>
        </row>
        <row r="54">
          <cell r="B54">
            <v>108883</v>
          </cell>
          <cell r="C54">
            <v>0</v>
          </cell>
          <cell r="D54">
            <v>0.04</v>
          </cell>
          <cell r="E54">
            <v>1.4E-2</v>
          </cell>
          <cell r="F54">
            <v>0</v>
          </cell>
          <cell r="G54">
            <v>0</v>
          </cell>
          <cell r="H54">
            <v>0.38219999999999998</v>
          </cell>
          <cell r="I54">
            <v>0</v>
          </cell>
        </row>
        <row r="55">
          <cell r="B55">
            <v>2207036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4.0399999999999998E-2</v>
          </cell>
          <cell r="I55">
            <v>0</v>
          </cell>
        </row>
        <row r="56">
          <cell r="B56">
            <v>95636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1E-3</v>
          </cell>
          <cell r="I56">
            <v>0</v>
          </cell>
        </row>
        <row r="57">
          <cell r="B57">
            <v>30498636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1.6199999999999999E-2</v>
          </cell>
          <cell r="I57">
            <v>0</v>
          </cell>
        </row>
        <row r="58">
          <cell r="B58">
            <v>30498647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1E-3</v>
          </cell>
          <cell r="I58">
            <v>0</v>
          </cell>
        </row>
        <row r="59">
          <cell r="B59">
            <v>1330207</v>
          </cell>
          <cell r="C59">
            <v>0</v>
          </cell>
          <cell r="D59">
            <v>0.04</v>
          </cell>
          <cell r="E59">
            <v>0</v>
          </cell>
          <cell r="F59">
            <v>0</v>
          </cell>
          <cell r="G59">
            <v>0</v>
          </cell>
          <cell r="H59">
            <v>3.7400000000000003E-2</v>
          </cell>
          <cell r="I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B61">
            <v>0</v>
          </cell>
          <cell r="C61">
            <v>0</v>
          </cell>
          <cell r="D61">
            <v>0.90000000000000013</v>
          </cell>
          <cell r="E61">
            <v>1</v>
          </cell>
          <cell r="F61">
            <v>0.99999999999999989</v>
          </cell>
          <cell r="G61">
            <v>1</v>
          </cell>
          <cell r="H61">
            <v>0.98789999999999989</v>
          </cell>
          <cell r="I61">
            <v>1</v>
          </cell>
        </row>
        <row r="64">
          <cell r="B64" t="str">
            <v>FROG</v>
          </cell>
          <cell r="C64">
            <v>0</v>
          </cell>
          <cell r="D64">
            <v>0.90000000000000013</v>
          </cell>
          <cell r="E64">
            <v>0.88500000000000001</v>
          </cell>
          <cell r="F64">
            <v>0.55999999999999994</v>
          </cell>
          <cell r="G64">
            <v>0.30800000000000005</v>
          </cell>
          <cell r="H64">
            <v>0.98789999999999989</v>
          </cell>
          <cell r="I64">
            <v>1</v>
          </cell>
        </row>
      </sheetData>
      <sheetData sheetId="2"/>
      <sheetData sheetId="3"/>
      <sheetData sheetId="4"/>
      <sheetData sheetId="5">
        <row r="3">
          <cell r="K3" t="str">
            <v>Liquid</v>
          </cell>
          <cell r="L3" t="str">
            <v>Vapor Pressure</v>
          </cell>
          <cell r="M3" t="str">
            <v>SP-1</v>
          </cell>
          <cell r="N3" t="str">
            <v>SP-3</v>
          </cell>
          <cell r="O3" t="str">
            <v>SP-4</v>
          </cell>
          <cell r="P3" t="str">
            <v>SP-13</v>
          </cell>
          <cell r="Q3" t="str">
            <v>SL-2</v>
          </cell>
          <cell r="R3" t="str">
            <v>SL-3</v>
          </cell>
          <cell r="S3" t="str">
            <v>SL-4</v>
          </cell>
          <cell r="T3" t="str">
            <v>SL-5</v>
          </cell>
          <cell r="U3" t="str">
            <v>SL-6</v>
          </cell>
          <cell r="V3" t="str">
            <v>SL-7</v>
          </cell>
        </row>
        <row r="4">
          <cell r="K4">
            <v>0</v>
          </cell>
          <cell r="L4">
            <v>0</v>
          </cell>
          <cell r="M4" t="str">
            <v>Platform Liquid (Slug Catcher)</v>
          </cell>
          <cell r="N4" t="str">
            <v>Deth (Stabilizer Outlet)</v>
          </cell>
          <cell r="O4" t="str">
            <v>SWS Inlet</v>
          </cell>
          <cell r="P4" t="str">
            <v>Diesel Tank</v>
          </cell>
          <cell r="Q4" t="str">
            <v>QC Lab</v>
          </cell>
          <cell r="R4" t="str">
            <v>Anaerobic Filter</v>
          </cell>
          <cell r="S4" t="str">
            <v>Aeration Basin</v>
          </cell>
          <cell r="T4" t="str">
            <v>Emulsion</v>
          </cell>
          <cell r="U4" t="str">
            <v>Crude</v>
          </cell>
          <cell r="V4" t="str">
            <v>Produced Water</v>
          </cell>
        </row>
        <row r="5">
          <cell r="K5" t="str">
            <v>Air Pollutant</v>
          </cell>
          <cell r="L5" t="str">
            <v>Vapor Pressure (mm Hg)</v>
          </cell>
          <cell r="M5" t="str">
            <v>mg/l</v>
          </cell>
          <cell r="N5" t="str">
            <v>mg/l</v>
          </cell>
          <cell r="O5" t="str">
            <v>mg/l</v>
          </cell>
          <cell r="P5" t="str">
            <v>mg/kg</v>
          </cell>
          <cell r="Q5" t="str">
            <v>mg/l</v>
          </cell>
          <cell r="R5" t="str">
            <v>mg/l</v>
          </cell>
          <cell r="S5" t="str">
            <v>mg/l</v>
          </cell>
          <cell r="T5" t="str">
            <v>mg/l</v>
          </cell>
          <cell r="U5" t="str">
            <v>mg/l</v>
          </cell>
          <cell r="V5" t="str">
            <v>mg/l</v>
          </cell>
        </row>
        <row r="6">
          <cell r="K6" t="str">
            <v>Benzene</v>
          </cell>
          <cell r="L6">
            <v>96</v>
          </cell>
          <cell r="M6">
            <v>227</v>
          </cell>
          <cell r="N6">
            <v>14</v>
          </cell>
          <cell r="O6">
            <v>167</v>
          </cell>
          <cell r="P6">
            <v>116.67</v>
          </cell>
          <cell r="Q6">
            <v>0</v>
          </cell>
          <cell r="R6">
            <v>170</v>
          </cell>
          <cell r="S6">
            <v>0</v>
          </cell>
          <cell r="T6">
            <v>530</v>
          </cell>
          <cell r="U6">
            <v>820</v>
          </cell>
          <cell r="V6">
            <v>828</v>
          </cell>
        </row>
        <row r="7">
          <cell r="K7" t="str">
            <v>Carbonyl Sulfide</v>
          </cell>
          <cell r="L7">
            <v>1640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33</v>
          </cell>
          <cell r="S7">
            <v>21</v>
          </cell>
          <cell r="T7">
            <v>120</v>
          </cell>
          <cell r="U7">
            <v>47</v>
          </cell>
          <cell r="V7">
            <v>188</v>
          </cell>
        </row>
        <row r="8">
          <cell r="K8" t="str">
            <v>Chlorine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2.5299999999999998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 t="str">
            <v>Cyclohexane</v>
          </cell>
          <cell r="L9">
            <v>98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1300</v>
          </cell>
          <cell r="U9">
            <v>1900</v>
          </cell>
          <cell r="V9">
            <v>2031</v>
          </cell>
        </row>
        <row r="10">
          <cell r="K10" t="str">
            <v>Ethylbenzene</v>
          </cell>
          <cell r="L10">
            <v>10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660</v>
          </cell>
          <cell r="R10">
            <v>58</v>
          </cell>
          <cell r="S10">
            <v>0</v>
          </cell>
          <cell r="T10">
            <v>0</v>
          </cell>
          <cell r="U10">
            <v>1100</v>
          </cell>
          <cell r="V10">
            <v>0</v>
          </cell>
        </row>
        <row r="11">
          <cell r="K11" t="str">
            <v>Hydrogen Sulfide</v>
          </cell>
          <cell r="L11">
            <v>546</v>
          </cell>
          <cell r="M11">
            <v>9833</v>
          </cell>
          <cell r="N11">
            <v>15.5</v>
          </cell>
          <cell r="O11">
            <v>311.7</v>
          </cell>
          <cell r="P11">
            <v>0</v>
          </cell>
          <cell r="Q11">
            <v>0</v>
          </cell>
          <cell r="R11">
            <v>100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 t="str">
            <v>naphthalene</v>
          </cell>
          <cell r="L12">
            <v>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96</v>
          </cell>
          <cell r="S12">
            <v>0</v>
          </cell>
          <cell r="T12">
            <v>130</v>
          </cell>
          <cell r="U12">
            <v>190</v>
          </cell>
          <cell r="V12">
            <v>203</v>
          </cell>
        </row>
        <row r="13">
          <cell r="K13" t="str">
            <v>Toluene</v>
          </cell>
          <cell r="L13">
            <v>24</v>
          </cell>
          <cell r="M13">
            <v>35</v>
          </cell>
          <cell r="N13">
            <v>6</v>
          </cell>
          <cell r="O13">
            <v>127</v>
          </cell>
          <cell r="P13">
            <v>366.67</v>
          </cell>
          <cell r="Q13">
            <v>120000</v>
          </cell>
          <cell r="R13">
            <v>170</v>
          </cell>
          <cell r="S13">
            <v>0</v>
          </cell>
          <cell r="T13">
            <v>1300</v>
          </cell>
          <cell r="U13">
            <v>2000</v>
          </cell>
          <cell r="V13">
            <v>2031</v>
          </cell>
        </row>
        <row r="14">
          <cell r="K14" t="str">
            <v>Xylenes</v>
          </cell>
          <cell r="L14">
            <v>9</v>
          </cell>
          <cell r="M14">
            <v>33</v>
          </cell>
          <cell r="N14">
            <v>25</v>
          </cell>
          <cell r="O14">
            <v>22</v>
          </cell>
          <cell r="P14">
            <v>556.66999999999996</v>
          </cell>
          <cell r="Q14">
            <v>1800</v>
          </cell>
          <cell r="R14">
            <v>150</v>
          </cell>
          <cell r="S14">
            <v>0</v>
          </cell>
          <cell r="T14">
            <v>1200</v>
          </cell>
          <cell r="U14">
            <v>1900</v>
          </cell>
          <cell r="V14">
            <v>1875</v>
          </cell>
        </row>
        <row r="15">
          <cell r="K15" t="str">
            <v>Methanol</v>
          </cell>
          <cell r="L15">
            <v>0</v>
          </cell>
          <cell r="M15">
            <v>0</v>
          </cell>
          <cell r="N15">
            <v>1</v>
          </cell>
          <cell r="O15">
            <v>23078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 t="str">
            <v>Phosphoric Acid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1.2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 t="str">
            <v>Trimethylbenzene (1,2,4)</v>
          </cell>
          <cell r="L17">
            <v>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2500</v>
          </cell>
          <cell r="R17">
            <v>28</v>
          </cell>
          <cell r="S17">
            <v>0</v>
          </cell>
          <cell r="T17">
            <v>310</v>
          </cell>
          <cell r="U17">
            <v>450</v>
          </cell>
          <cell r="V17">
            <v>484</v>
          </cell>
        </row>
        <row r="18">
          <cell r="K18" t="str">
            <v>Glycol Ethers</v>
          </cell>
          <cell r="L18">
            <v>0</v>
          </cell>
          <cell r="M18">
            <v>0.7</v>
          </cell>
          <cell r="N18">
            <v>1</v>
          </cell>
          <cell r="O18">
            <v>790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 t="str">
            <v>Propylene</v>
          </cell>
          <cell r="L19">
            <v>0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 t="str">
            <v>Ammonia</v>
          </cell>
          <cell r="L20">
            <v>0</v>
          </cell>
          <cell r="M20">
            <v>0</v>
          </cell>
          <cell r="N20">
            <v>0</v>
          </cell>
          <cell r="O20">
            <v>0.23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 t="str">
            <v>Sodium Hydroxide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 t="str">
            <v>Methyl Mercaptan</v>
          </cell>
          <cell r="L22">
            <v>0</v>
          </cell>
          <cell r="M22">
            <v>0</v>
          </cell>
          <cell r="N22">
            <v>0</v>
          </cell>
          <cell r="O22">
            <v>96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 t="str">
            <v>Arsenic</v>
          </cell>
          <cell r="L23">
            <v>0</v>
          </cell>
          <cell r="M23">
            <v>5</v>
          </cell>
          <cell r="N23">
            <v>0</v>
          </cell>
          <cell r="O23">
            <v>0</v>
          </cell>
          <cell r="P23">
            <v>3.03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 t="str">
            <v>Beryllium</v>
          </cell>
          <cell r="L24">
            <v>0</v>
          </cell>
          <cell r="M24">
            <v>10</v>
          </cell>
          <cell r="N24">
            <v>0</v>
          </cell>
          <cell r="O24">
            <v>0</v>
          </cell>
          <cell r="P24">
            <v>0.1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 t="str">
            <v>Cadmium</v>
          </cell>
          <cell r="L25">
            <v>0</v>
          </cell>
          <cell r="M25">
            <v>7.67</v>
          </cell>
          <cell r="N25">
            <v>0</v>
          </cell>
          <cell r="O25">
            <v>0</v>
          </cell>
          <cell r="P25">
            <v>0.1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 t="str">
            <v>hexavalent chromium</v>
          </cell>
          <cell r="L26">
            <v>0</v>
          </cell>
          <cell r="M26">
            <v>10</v>
          </cell>
          <cell r="N26">
            <v>0</v>
          </cell>
          <cell r="O26">
            <v>0</v>
          </cell>
          <cell r="P26">
            <v>0.1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 t="str">
            <v>Copper</v>
          </cell>
          <cell r="L27">
            <v>0</v>
          </cell>
          <cell r="M27">
            <v>76</v>
          </cell>
          <cell r="N27">
            <v>0</v>
          </cell>
          <cell r="O27">
            <v>0</v>
          </cell>
          <cell r="P27">
            <v>0.16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 t="str">
            <v>Lead</v>
          </cell>
          <cell r="L28">
            <v>0</v>
          </cell>
          <cell r="M28">
            <v>76.5</v>
          </cell>
          <cell r="N28">
            <v>0</v>
          </cell>
          <cell r="O28">
            <v>0</v>
          </cell>
          <cell r="P28">
            <v>0.41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 t="str">
            <v>Manganese</v>
          </cell>
          <cell r="L29">
            <v>0</v>
          </cell>
          <cell r="M29">
            <v>313.33</v>
          </cell>
          <cell r="N29">
            <v>0</v>
          </cell>
          <cell r="O29">
            <v>0</v>
          </cell>
          <cell r="P29">
            <v>0.1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K30" t="str">
            <v>Mercury</v>
          </cell>
          <cell r="L30">
            <v>0</v>
          </cell>
          <cell r="M30">
            <v>0.42</v>
          </cell>
          <cell r="N30">
            <v>0</v>
          </cell>
          <cell r="O30">
            <v>0</v>
          </cell>
          <cell r="P30">
            <v>0.1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K31" t="str">
            <v>Nickel</v>
          </cell>
          <cell r="L31">
            <v>0</v>
          </cell>
          <cell r="M31">
            <v>95</v>
          </cell>
          <cell r="N31">
            <v>0</v>
          </cell>
          <cell r="O31">
            <v>0</v>
          </cell>
          <cell r="P31">
            <v>0.17</v>
          </cell>
          <cell r="Q31">
            <v>0</v>
          </cell>
          <cell r="R31">
            <v>0.09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K32" t="str">
            <v>Selenium</v>
          </cell>
          <cell r="L32">
            <v>0</v>
          </cell>
          <cell r="M32">
            <v>5</v>
          </cell>
          <cell r="N32">
            <v>0</v>
          </cell>
          <cell r="O32">
            <v>0</v>
          </cell>
          <cell r="P32">
            <v>0.05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K33" t="str">
            <v>Zinc</v>
          </cell>
          <cell r="L33">
            <v>0</v>
          </cell>
          <cell r="M33">
            <v>586.66999999999996</v>
          </cell>
          <cell r="N33">
            <v>0</v>
          </cell>
          <cell r="O33">
            <v>0</v>
          </cell>
          <cell r="P33">
            <v>1.69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9">
          <cell r="K39" t="str">
            <v>LFC Liquid</v>
          </cell>
          <cell r="L39" t="str">
            <v>MW</v>
          </cell>
          <cell r="M39" t="str">
            <v>SP-1</v>
          </cell>
          <cell r="N39" t="str">
            <v>SP-3</v>
          </cell>
          <cell r="O39" t="str">
            <v>SP-4</v>
          </cell>
          <cell r="P39" t="str">
            <v>SP-13</v>
          </cell>
          <cell r="Q39" t="str">
            <v>SL-2</v>
          </cell>
          <cell r="R39" t="str">
            <v>SL-3</v>
          </cell>
          <cell r="S39" t="str">
            <v>SL-4</v>
          </cell>
          <cell r="T39" t="str">
            <v>SL-5</v>
          </cell>
          <cell r="U39" t="str">
            <v>SL-6</v>
          </cell>
          <cell r="V39" t="str">
            <v>SL-7</v>
          </cell>
        </row>
        <row r="40">
          <cell r="K40" t="str">
            <v>Stream Density</v>
          </cell>
          <cell r="L40" t="str">
            <v>mg/l</v>
          </cell>
          <cell r="M40">
            <v>1000000</v>
          </cell>
          <cell r="N40">
            <v>420000</v>
          </cell>
          <cell r="O40">
            <v>1000000</v>
          </cell>
          <cell r="P40">
            <v>0</v>
          </cell>
          <cell r="Q40">
            <v>850000</v>
          </cell>
          <cell r="R40">
            <v>1000000</v>
          </cell>
          <cell r="S40">
            <v>1000000</v>
          </cell>
          <cell r="T40">
            <v>640000</v>
          </cell>
          <cell r="U40">
            <v>540000</v>
          </cell>
          <cell r="V40">
            <v>0</v>
          </cell>
        </row>
        <row r="41">
          <cell r="K41" t="str">
            <v>Air Pollutant</v>
          </cell>
          <cell r="L41" t="str">
            <v>g/mole</v>
          </cell>
          <cell r="M41" t="str">
            <v>lb/lb</v>
          </cell>
          <cell r="N41" t="str">
            <v>lb/lb</v>
          </cell>
          <cell r="O41" t="str">
            <v>lb/lb</v>
          </cell>
          <cell r="P41" t="str">
            <v>lb/lb</v>
          </cell>
          <cell r="Q41" t="str">
            <v>lb/lb</v>
          </cell>
          <cell r="R41" t="str">
            <v>lb/lb</v>
          </cell>
          <cell r="S41" t="str">
            <v>lb/lb</v>
          </cell>
          <cell r="T41" t="str">
            <v>lb/lb</v>
          </cell>
          <cell r="U41" t="str">
            <v>lb/lb</v>
          </cell>
          <cell r="V41" t="str">
            <v>lb/lb</v>
          </cell>
        </row>
        <row r="42">
          <cell r="K42" t="str">
            <v>Benzene</v>
          </cell>
          <cell r="L42">
            <v>78</v>
          </cell>
          <cell r="M42">
            <v>2.2699999999999999E-4</v>
          </cell>
          <cell r="N42">
            <v>3.3333333333333335E-5</v>
          </cell>
          <cell r="O42">
            <v>1.6699999999999999E-4</v>
          </cell>
          <cell r="P42">
            <v>1.1667000000000001E-4</v>
          </cell>
          <cell r="Q42">
            <v>0</v>
          </cell>
          <cell r="R42">
            <v>1.7000000000000001E-4</v>
          </cell>
          <cell r="S42">
            <v>0</v>
          </cell>
          <cell r="T42">
            <v>8.2812499999999998E-4</v>
          </cell>
          <cell r="U42">
            <v>1.5185185185185184E-3</v>
          </cell>
          <cell r="V42">
            <v>0</v>
          </cell>
        </row>
        <row r="43">
          <cell r="K43" t="str">
            <v>Carbonyl Sulfide</v>
          </cell>
          <cell r="L43">
            <v>60.07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3.3000000000000003E-5</v>
          </cell>
          <cell r="S43">
            <v>2.0999999999999999E-5</v>
          </cell>
          <cell r="T43">
            <v>1.875E-4</v>
          </cell>
          <cell r="U43">
            <v>8.7037037037037039E-5</v>
          </cell>
          <cell r="V43">
            <v>0</v>
          </cell>
        </row>
        <row r="44">
          <cell r="K44" t="str">
            <v>Chlorine</v>
          </cell>
          <cell r="L44">
            <v>70.906000000000006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K45" t="str">
            <v>Cyclohexane</v>
          </cell>
          <cell r="L45">
            <v>84.6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2.0312500000000001E-3</v>
          </cell>
          <cell r="U45">
            <v>3.5185185185185185E-3</v>
          </cell>
          <cell r="V45">
            <v>0</v>
          </cell>
        </row>
        <row r="46">
          <cell r="K46" t="str">
            <v>Ethyl benzene</v>
          </cell>
          <cell r="L46">
            <v>106.17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7.7647058823529416E-4</v>
          </cell>
          <cell r="R46">
            <v>5.8E-5</v>
          </cell>
          <cell r="S46">
            <v>0</v>
          </cell>
          <cell r="T46">
            <v>0</v>
          </cell>
          <cell r="U46">
            <v>2.0370370370370369E-3</v>
          </cell>
          <cell r="V46">
            <v>0</v>
          </cell>
        </row>
        <row r="47">
          <cell r="K47" t="str">
            <v>Hydrogen Sulfide</v>
          </cell>
          <cell r="L47">
            <v>34</v>
          </cell>
          <cell r="M47">
            <v>9.8329999999999997E-3</v>
          </cell>
          <cell r="N47">
            <v>3.6904761904761908E-5</v>
          </cell>
          <cell r="O47">
            <v>3.1169999999999999E-4</v>
          </cell>
          <cell r="P47">
            <v>0</v>
          </cell>
          <cell r="Q47">
            <v>0</v>
          </cell>
          <cell r="R47">
            <v>1E-4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K48" t="str">
            <v>naphthalene</v>
          </cell>
          <cell r="L48">
            <v>128.16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9.6000000000000002E-5</v>
          </cell>
          <cell r="S48">
            <v>0</v>
          </cell>
          <cell r="T48">
            <v>2.0312499999999999E-4</v>
          </cell>
          <cell r="U48">
            <v>3.5185185185185184E-4</v>
          </cell>
          <cell r="V48">
            <v>0</v>
          </cell>
        </row>
        <row r="49">
          <cell r="K49" t="str">
            <v>Toluene</v>
          </cell>
          <cell r="L49">
            <v>92</v>
          </cell>
          <cell r="M49">
            <v>3.4999999999999997E-5</v>
          </cell>
          <cell r="N49">
            <v>1.4285714285714285E-5</v>
          </cell>
          <cell r="O49">
            <v>1.27E-4</v>
          </cell>
          <cell r="P49">
            <v>3.6667000000000004E-4</v>
          </cell>
          <cell r="Q49">
            <v>0.14117647058823529</v>
          </cell>
          <cell r="R49">
            <v>1.7000000000000001E-4</v>
          </cell>
          <cell r="S49">
            <v>0</v>
          </cell>
          <cell r="T49">
            <v>2.0312500000000001E-3</v>
          </cell>
          <cell r="U49">
            <v>3.7037037037037038E-3</v>
          </cell>
          <cell r="V49">
            <v>0</v>
          </cell>
        </row>
        <row r="50">
          <cell r="K50" t="str">
            <v>Xylenes</v>
          </cell>
          <cell r="L50">
            <v>106</v>
          </cell>
          <cell r="M50">
            <v>3.3000000000000003E-5</v>
          </cell>
          <cell r="N50">
            <v>5.9523809523809524E-5</v>
          </cell>
          <cell r="O50">
            <v>2.1999999999999999E-5</v>
          </cell>
          <cell r="P50">
            <v>5.5666999999999999E-4</v>
          </cell>
          <cell r="Q50">
            <v>2.1176470588235292E-3</v>
          </cell>
          <cell r="R50">
            <v>1.4999999999999999E-4</v>
          </cell>
          <cell r="S50">
            <v>0</v>
          </cell>
          <cell r="T50">
            <v>1.8749999999999999E-3</v>
          </cell>
          <cell r="U50">
            <v>3.5185185185185185E-3</v>
          </cell>
          <cell r="V50">
            <v>0</v>
          </cell>
        </row>
        <row r="51">
          <cell r="K51" t="str">
            <v>Methanol</v>
          </cell>
          <cell r="L51">
            <v>32</v>
          </cell>
          <cell r="M51">
            <v>0</v>
          </cell>
          <cell r="N51">
            <v>2.3809523809523808E-6</v>
          </cell>
          <cell r="O51">
            <v>2.3078000000000001E-2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K52" t="str">
            <v>Phosphoric Acid</v>
          </cell>
          <cell r="L52">
            <v>97.99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1.1999999999999999E-6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K53" t="str">
            <v>Trimethylbenzene (1,2,4)</v>
          </cell>
          <cell r="L53">
            <v>120.19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2.9411764705882353E-3</v>
          </cell>
          <cell r="R53">
            <v>2.8E-5</v>
          </cell>
          <cell r="S53">
            <v>0</v>
          </cell>
          <cell r="T53">
            <v>4.84375E-4</v>
          </cell>
          <cell r="U53">
            <v>8.3333333333333339E-4</v>
          </cell>
          <cell r="V53">
            <v>0</v>
          </cell>
        </row>
        <row r="54">
          <cell r="K54" t="str">
            <v>Glycol Ethers</v>
          </cell>
          <cell r="L54">
            <v>120</v>
          </cell>
          <cell r="M54">
            <v>6.9999999999999997E-7</v>
          </cell>
          <cell r="N54">
            <v>2.3809523809523808E-6</v>
          </cell>
          <cell r="O54">
            <v>7.9000000000000001E-4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K55" t="str">
            <v>Propylene</v>
          </cell>
          <cell r="L55">
            <v>42</v>
          </cell>
          <cell r="M55">
            <v>0</v>
          </cell>
          <cell r="N55">
            <v>2.3809523809523808E-6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K56" t="str">
            <v>Ammonia</v>
          </cell>
          <cell r="L56">
            <v>17</v>
          </cell>
          <cell r="M56">
            <v>0</v>
          </cell>
          <cell r="N56">
            <v>0</v>
          </cell>
          <cell r="O56">
            <v>2.3000000000000002E-7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K57" t="str">
            <v>Sodium Hydroxide</v>
          </cell>
          <cell r="L57">
            <v>39.99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K58" t="str">
            <v>Methyl Mercaptan</v>
          </cell>
          <cell r="L58">
            <v>48.1</v>
          </cell>
          <cell r="M58">
            <v>0</v>
          </cell>
          <cell r="N58">
            <v>0</v>
          </cell>
          <cell r="O58">
            <v>9.6000000000000002E-5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K59" t="str">
            <v>Arsenic</v>
          </cell>
          <cell r="L59">
            <v>74.92</v>
          </cell>
          <cell r="M59">
            <v>5.0000000000000004E-6</v>
          </cell>
          <cell r="N59">
            <v>0</v>
          </cell>
          <cell r="O59">
            <v>0</v>
          </cell>
          <cell r="P59">
            <v>3.0299999999999998E-6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K60" t="str">
            <v>Beryllium</v>
          </cell>
          <cell r="L60">
            <v>9.0120000000000005</v>
          </cell>
          <cell r="M60">
            <v>1.0000000000000001E-5</v>
          </cell>
          <cell r="N60">
            <v>0</v>
          </cell>
          <cell r="O60">
            <v>0</v>
          </cell>
          <cell r="P60">
            <v>1.0000000000000001E-7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K61" t="str">
            <v>Cadmium</v>
          </cell>
          <cell r="L61">
            <v>112.41</v>
          </cell>
          <cell r="M61">
            <v>7.6699999999999994E-6</v>
          </cell>
          <cell r="N61">
            <v>0</v>
          </cell>
          <cell r="O61">
            <v>0</v>
          </cell>
          <cell r="P61">
            <v>1.0000000000000001E-7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K62" t="str">
            <v>hexavalent chromium</v>
          </cell>
          <cell r="L62">
            <v>51.996000000000002</v>
          </cell>
          <cell r="M62">
            <v>1.0000000000000001E-5</v>
          </cell>
          <cell r="N62">
            <v>0</v>
          </cell>
          <cell r="O62">
            <v>0</v>
          </cell>
          <cell r="P62">
            <v>1.0000000000000001E-7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K63" t="str">
            <v>Copper</v>
          </cell>
          <cell r="L63">
            <v>63.545999999999999</v>
          </cell>
          <cell r="M63">
            <v>7.6000000000000004E-5</v>
          </cell>
          <cell r="N63">
            <v>0</v>
          </cell>
          <cell r="O63">
            <v>0</v>
          </cell>
          <cell r="P63">
            <v>1.6E-7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K64" t="str">
            <v>Lead</v>
          </cell>
          <cell r="L64">
            <v>207.2</v>
          </cell>
          <cell r="M64">
            <v>7.6500000000000003E-5</v>
          </cell>
          <cell r="N64">
            <v>0</v>
          </cell>
          <cell r="O64">
            <v>0</v>
          </cell>
          <cell r="P64">
            <v>4.0999999999999999E-7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K65" t="str">
            <v>Manganese</v>
          </cell>
          <cell r="L65">
            <v>54.93</v>
          </cell>
          <cell r="M65">
            <v>3.1333000000000001E-4</v>
          </cell>
          <cell r="N65">
            <v>0</v>
          </cell>
          <cell r="O65">
            <v>0</v>
          </cell>
          <cell r="P65">
            <v>1.0000000000000001E-7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K66" t="str">
            <v>Mercury</v>
          </cell>
          <cell r="L66">
            <v>200.59</v>
          </cell>
          <cell r="M66">
            <v>4.2E-7</v>
          </cell>
          <cell r="N66">
            <v>0</v>
          </cell>
          <cell r="O66">
            <v>0</v>
          </cell>
          <cell r="P66">
            <v>1.0000000000000001E-7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K67" t="str">
            <v>Nickel</v>
          </cell>
          <cell r="L67">
            <v>58.69</v>
          </cell>
          <cell r="M67">
            <v>9.5000000000000005E-5</v>
          </cell>
          <cell r="N67">
            <v>0</v>
          </cell>
          <cell r="O67">
            <v>0</v>
          </cell>
          <cell r="P67">
            <v>1.7000000000000001E-7</v>
          </cell>
          <cell r="Q67">
            <v>0</v>
          </cell>
          <cell r="R67">
            <v>8.9999999999999999E-8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K68" t="str">
            <v>Selenium</v>
          </cell>
          <cell r="L68">
            <v>78.959999999999994</v>
          </cell>
          <cell r="M68">
            <v>5.0000000000000004E-6</v>
          </cell>
          <cell r="N68">
            <v>0</v>
          </cell>
          <cell r="O68">
            <v>0</v>
          </cell>
          <cell r="P68">
            <v>5.0000000000000004E-8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K69" t="str">
            <v>Zinc</v>
          </cell>
          <cell r="L69">
            <v>65.39</v>
          </cell>
          <cell r="M69">
            <v>5.8666999999999996E-4</v>
          </cell>
          <cell r="N69">
            <v>0</v>
          </cell>
          <cell r="O69">
            <v>0</v>
          </cell>
          <cell r="P69">
            <v>1.6899999999999999E-6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57">
          <cell r="K57">
            <v>0.75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 refreshError="1">
        <row r="11">
          <cell r="C11">
            <v>1.905</v>
          </cell>
        </row>
        <row r="12">
          <cell r="F12">
            <v>0.16900000000000001</v>
          </cell>
        </row>
        <row r="20">
          <cell r="C20">
            <v>0</v>
          </cell>
          <cell r="D20">
            <v>0</v>
          </cell>
          <cell r="E20">
            <v>0</v>
          </cell>
          <cell r="G20">
            <v>9.4499999999999993</v>
          </cell>
        </row>
        <row r="21">
          <cell r="F21">
            <v>0.16900000000000001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F"/>
      <sheetName val="ST"/>
      <sheetName val="LT"/>
      <sheetName val="Total"/>
      <sheetName val="Federal PTE"/>
      <sheetName val="CPP Calcs"/>
      <sheetName val="CPP EF Basis"/>
      <sheetName val="ThermOx Data"/>
      <sheetName val="ThermOx EF"/>
      <sheetName val="ThermOx ST"/>
      <sheetName val="ThermOx LT"/>
      <sheetName val="Facility NEI"/>
      <sheetName val="SSN-NEI"/>
      <sheetName val="ESE"/>
      <sheetName val="Table 7.1 NOx"/>
      <sheetName val="Table 7.2 ROC"/>
      <sheetName val="Table 7.3 SOx"/>
      <sheetName val="Table 7.4 PM"/>
      <sheetName val="Table 7.5 ESE Offsets"/>
      <sheetName val="ESE Table 7.6"/>
      <sheetName val="Table 7.7"/>
      <sheetName val="HAP EFs"/>
      <sheetName val="HAP Emissions"/>
      <sheetName val="HAP EF Basis"/>
      <sheetName val="Exempt"/>
      <sheetName val="Exempt Calcs"/>
      <sheetName val="Incin Corrected"/>
      <sheetName val="Incin - Input Data Renewal"/>
      <sheetName val="Boat Fuel Use"/>
      <sheetName val="A.1 Boat Fuel Use"/>
      <sheetName val="Fuel Use Limits"/>
      <sheetName val="FRT 1401a"/>
      <sheetName val="FRT 1402"/>
      <sheetName val="FRT 3401a"/>
      <sheetName val="Phase III Water Treatment"/>
      <sheetName val="Tanks, Sumps, Separators List"/>
      <sheetName val="Footnotes"/>
      <sheetName val="DeviceNo"/>
      <sheetName val="Vari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8">
          <cell r="C8">
            <v>1300</v>
          </cell>
        </row>
        <row r="40">
          <cell r="D40">
            <v>453.59</v>
          </cell>
        </row>
        <row r="41">
          <cell r="D41">
            <v>2000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IDS Tables"/>
      <sheetName val="Fees"/>
      <sheetName val="500 bbl oil tank"/>
      <sheetName val="1000 bbl oil tank"/>
      <sheetName val="5000 bbl oil tank"/>
      <sheetName val="5000 bbl wash tank"/>
      <sheetName val="Loading Rack"/>
      <sheetName val="KVB FHC"/>
      <sheetName val="IC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65">
          <cell r="F65">
            <v>44.498018699999989</v>
          </cell>
          <cell r="H65">
            <v>6.6805424400000009</v>
          </cell>
          <cell r="J65">
            <v>9.5770013999999986</v>
          </cell>
          <cell r="L65">
            <v>3.947593260000001</v>
          </cell>
          <cell r="N65">
            <v>0.21022686000000004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32"/>
  <sheetViews>
    <sheetView showGridLines="0" tabSelected="1" zoomScale="80" zoomScaleNormal="80" workbookViewId="0">
      <selection activeCell="M12" sqref="M12"/>
    </sheetView>
  </sheetViews>
  <sheetFormatPr defaultRowHeight="14.25" x14ac:dyDescent="0.25"/>
  <cols>
    <col min="1" max="2" width="3.5703125" style="4" customWidth="1"/>
    <col min="3" max="4" width="17.140625" style="4" customWidth="1"/>
    <col min="5" max="5" width="18.140625" style="4" customWidth="1"/>
    <col min="6" max="6" width="10.140625" style="31" customWidth="1"/>
    <col min="7" max="7" width="17.7109375" style="31" customWidth="1"/>
    <col min="8" max="8" width="12.140625" style="4" customWidth="1"/>
    <col min="9" max="10" width="3.5703125" style="4" customWidth="1"/>
    <col min="11" max="11" width="12.28515625" style="4" customWidth="1"/>
    <col min="12" max="16384" width="9.140625" style="4"/>
  </cols>
  <sheetData>
    <row r="1" spans="2:9" ht="15" customHeight="1" thickBot="1" x14ac:dyDescent="0.3"/>
    <row r="2" spans="2:9" ht="22.5" customHeight="1" thickBot="1" x14ac:dyDescent="0.3">
      <c r="B2" s="63" t="s">
        <v>44</v>
      </c>
      <c r="C2" s="64"/>
      <c r="D2" s="64"/>
      <c r="E2" s="64"/>
      <c r="F2" s="64"/>
      <c r="G2" s="64"/>
      <c r="H2" s="64"/>
      <c r="I2" s="65"/>
    </row>
    <row r="3" spans="2:9" ht="15" customHeight="1" x14ac:dyDescent="0.25">
      <c r="B3" s="16"/>
      <c r="C3" s="5"/>
      <c r="D3" s="5"/>
      <c r="E3" s="5"/>
      <c r="F3" s="6"/>
      <c r="G3" s="6"/>
      <c r="H3" s="5"/>
      <c r="I3" s="17"/>
    </row>
    <row r="4" spans="2:9" ht="15" customHeight="1" x14ac:dyDescent="0.25">
      <c r="B4" s="16"/>
      <c r="C4" s="44" t="s">
        <v>37</v>
      </c>
      <c r="D4" s="38"/>
      <c r="E4" s="5"/>
      <c r="F4" s="6"/>
      <c r="G4" s="6"/>
      <c r="H4" s="5"/>
      <c r="I4" s="17"/>
    </row>
    <row r="5" spans="2:9" ht="15" customHeight="1" x14ac:dyDescent="0.25">
      <c r="B5" s="16"/>
      <c r="C5" s="45" t="s">
        <v>6</v>
      </c>
      <c r="D5" s="39"/>
      <c r="E5" s="5"/>
      <c r="F5" s="6"/>
      <c r="G5" s="6"/>
      <c r="H5" s="5"/>
      <c r="I5" s="17"/>
    </row>
    <row r="6" spans="2:9" ht="15" customHeight="1" x14ac:dyDescent="0.25">
      <c r="B6" s="16"/>
      <c r="C6" s="45" t="s">
        <v>4</v>
      </c>
      <c r="D6" s="39"/>
      <c r="E6" s="5"/>
      <c r="F6" s="6"/>
      <c r="G6" s="6"/>
      <c r="H6" s="5"/>
      <c r="I6" s="17"/>
    </row>
    <row r="7" spans="2:9" ht="15" customHeight="1" thickBot="1" x14ac:dyDescent="0.3">
      <c r="B7" s="18"/>
      <c r="C7" s="46"/>
      <c r="D7" s="46"/>
      <c r="E7" s="19"/>
      <c r="F7" s="20"/>
      <c r="G7" s="20"/>
      <c r="H7" s="19"/>
      <c r="I7" s="21"/>
    </row>
    <row r="8" spans="2:9" ht="15" customHeight="1" x14ac:dyDescent="0.25">
      <c r="B8" s="16"/>
      <c r="C8" s="5"/>
      <c r="D8" s="5"/>
      <c r="E8" s="5"/>
      <c r="F8" s="6"/>
      <c r="G8" s="6"/>
      <c r="H8" s="5"/>
      <c r="I8" s="17"/>
    </row>
    <row r="9" spans="2:9" ht="15" customHeight="1" x14ac:dyDescent="0.25">
      <c r="B9" s="16"/>
      <c r="C9" s="7" t="s">
        <v>8</v>
      </c>
      <c r="D9" s="7"/>
      <c r="E9" s="5"/>
      <c r="F9" s="6"/>
      <c r="G9" s="6"/>
      <c r="H9" s="5"/>
      <c r="I9" s="17"/>
    </row>
    <row r="10" spans="2:9" ht="15" customHeight="1" x14ac:dyDescent="0.25">
      <c r="B10" s="16"/>
      <c r="C10" s="5"/>
      <c r="D10" s="5"/>
      <c r="E10" s="5"/>
      <c r="F10" s="6"/>
      <c r="G10" s="6"/>
      <c r="H10" s="5"/>
      <c r="I10" s="17"/>
    </row>
    <row r="11" spans="2:9" ht="15" customHeight="1" x14ac:dyDescent="0.25">
      <c r="B11" s="16"/>
      <c r="C11" s="22" t="s">
        <v>7</v>
      </c>
      <c r="D11" s="22"/>
      <c r="E11" s="22"/>
      <c r="F11" s="22" t="s">
        <v>25</v>
      </c>
      <c r="G11" s="22"/>
      <c r="H11" s="23" t="s">
        <v>5</v>
      </c>
      <c r="I11" s="17"/>
    </row>
    <row r="12" spans="2:9" ht="15" customHeight="1" x14ac:dyDescent="0.25">
      <c r="B12" s="16"/>
      <c r="C12" s="62" t="s">
        <v>26</v>
      </c>
      <c r="D12" s="62"/>
      <c r="E12" s="62"/>
      <c r="F12" s="67"/>
      <c r="G12" s="67"/>
      <c r="H12" s="6">
        <v>0.5</v>
      </c>
      <c r="I12" s="17"/>
    </row>
    <row r="13" spans="2:9" ht="15" customHeight="1" x14ac:dyDescent="0.25">
      <c r="B13" s="16"/>
      <c r="C13" s="62" t="s">
        <v>27</v>
      </c>
      <c r="D13" s="62"/>
      <c r="E13" s="62"/>
      <c r="F13" s="68" t="s">
        <v>10</v>
      </c>
      <c r="G13" s="68"/>
      <c r="H13" s="6">
        <v>0.6</v>
      </c>
      <c r="I13" s="17"/>
    </row>
    <row r="14" spans="2:9" ht="15" customHeight="1" x14ac:dyDescent="0.25">
      <c r="B14" s="16"/>
      <c r="C14" s="62" t="s">
        <v>28</v>
      </c>
      <c r="D14" s="62"/>
      <c r="E14" s="62"/>
      <c r="F14" s="68"/>
      <c r="G14" s="68"/>
      <c r="H14" s="6">
        <v>1</v>
      </c>
      <c r="I14" s="17"/>
    </row>
    <row r="15" spans="2:9" ht="15" customHeight="1" x14ac:dyDescent="0.25">
      <c r="B15" s="16"/>
      <c r="C15" s="66" t="s">
        <v>34</v>
      </c>
      <c r="D15" s="66"/>
      <c r="E15" s="66"/>
      <c r="F15" s="68"/>
      <c r="G15" s="68"/>
      <c r="H15" s="6">
        <v>1.45</v>
      </c>
      <c r="I15" s="17"/>
    </row>
    <row r="16" spans="2:9" ht="15" customHeight="1" x14ac:dyDescent="0.25">
      <c r="B16" s="16"/>
      <c r="C16" s="62" t="s">
        <v>35</v>
      </c>
      <c r="D16" s="62"/>
      <c r="E16" s="62"/>
      <c r="F16" s="68"/>
      <c r="G16" s="68"/>
      <c r="H16" s="6">
        <v>1.45</v>
      </c>
      <c r="I16" s="17"/>
    </row>
    <row r="17" spans="2:10" ht="15" customHeight="1" x14ac:dyDescent="0.25">
      <c r="B17" s="16"/>
      <c r="C17" s="62" t="s">
        <v>36</v>
      </c>
      <c r="D17" s="62"/>
      <c r="E17" s="62"/>
      <c r="F17" s="69"/>
      <c r="G17" s="69"/>
      <c r="H17" s="6">
        <v>1</v>
      </c>
      <c r="I17" s="17"/>
    </row>
    <row r="18" spans="2:10" ht="15" customHeight="1" thickBot="1" x14ac:dyDescent="0.3">
      <c r="B18" s="18"/>
      <c r="C18" s="19"/>
      <c r="D18" s="19"/>
      <c r="E18" s="19"/>
      <c r="F18" s="20"/>
      <c r="G18" s="20"/>
      <c r="H18" s="19"/>
      <c r="I18" s="21"/>
    </row>
    <row r="19" spans="2:10" ht="15" customHeight="1" x14ac:dyDescent="0.25">
      <c r="B19" s="16"/>
      <c r="C19" s="5"/>
      <c r="D19" s="5"/>
      <c r="E19" s="5"/>
      <c r="F19" s="6"/>
      <c r="G19" s="6"/>
      <c r="H19" s="5"/>
      <c r="I19" s="17"/>
    </row>
    <row r="20" spans="2:10" ht="15" customHeight="1" x14ac:dyDescent="0.25">
      <c r="B20" s="16"/>
      <c r="C20" s="7" t="s">
        <v>9</v>
      </c>
      <c r="D20" s="7"/>
      <c r="E20" s="5"/>
      <c r="F20" s="6"/>
      <c r="G20" s="6"/>
      <c r="H20" s="5"/>
      <c r="I20" s="17"/>
      <c r="J20" s="5"/>
    </row>
    <row r="21" spans="2:10" ht="15" customHeight="1" x14ac:dyDescent="0.25">
      <c r="B21" s="16"/>
      <c r="C21" s="7"/>
      <c r="D21" s="7"/>
      <c r="E21" s="5"/>
      <c r="F21" s="5"/>
      <c r="G21" s="5"/>
      <c r="H21" s="5"/>
      <c r="I21" s="17"/>
      <c r="J21" s="5"/>
    </row>
    <row r="22" spans="2:10" ht="15" customHeight="1" x14ac:dyDescent="0.25">
      <c r="B22" s="16"/>
      <c r="C22" s="22" t="s">
        <v>3</v>
      </c>
      <c r="D22" s="22"/>
      <c r="E22" s="22" t="s">
        <v>11</v>
      </c>
      <c r="F22" s="22" t="s">
        <v>2</v>
      </c>
      <c r="G22" s="22"/>
      <c r="H22" s="5"/>
      <c r="I22" s="17"/>
      <c r="J22" s="5"/>
    </row>
    <row r="23" spans="2:10" ht="15" customHeight="1" x14ac:dyDescent="0.25">
      <c r="B23" s="16"/>
      <c r="C23" s="5" t="s">
        <v>31</v>
      </c>
      <c r="D23" s="5"/>
      <c r="E23" s="8">
        <f>IF(F12="X", 0.5, IF(F13="X", 0.6, IF( F14 = "X", 1, IF(F15 = "X", 1.45, IF(F16 = "X", 1.45, IF(F17 = "X", 1, "Error"))))))</f>
        <v>0.6</v>
      </c>
      <c r="F23" s="61" t="s">
        <v>20</v>
      </c>
      <c r="G23" s="61"/>
      <c r="H23" s="61"/>
      <c r="I23" s="17"/>
      <c r="J23" s="5"/>
    </row>
    <row r="24" spans="2:10" ht="15" customHeight="1" x14ac:dyDescent="0.25">
      <c r="B24" s="16"/>
      <c r="C24" s="5" t="s">
        <v>30</v>
      </c>
      <c r="D24" s="5"/>
      <c r="E24" s="42">
        <v>50</v>
      </c>
      <c r="F24" s="57" t="s">
        <v>13</v>
      </c>
      <c r="G24" s="57"/>
      <c r="H24" s="57"/>
      <c r="I24" s="17"/>
      <c r="J24" s="5"/>
    </row>
    <row r="25" spans="2:10" ht="15" customHeight="1" x14ac:dyDescent="0.25">
      <c r="B25" s="16"/>
      <c r="C25" s="5" t="s">
        <v>15</v>
      </c>
      <c r="D25" s="5"/>
      <c r="E25" s="9">
        <v>1</v>
      </c>
      <c r="F25" s="57" t="s">
        <v>12</v>
      </c>
      <c r="G25" s="57"/>
      <c r="H25" s="57"/>
      <c r="I25" s="17"/>
      <c r="J25" s="5"/>
    </row>
    <row r="26" spans="2:10" ht="15" customHeight="1" x14ac:dyDescent="0.25">
      <c r="B26" s="16"/>
      <c r="C26" s="5" t="s">
        <v>16</v>
      </c>
      <c r="D26" s="5"/>
      <c r="E26" s="11">
        <v>150</v>
      </c>
      <c r="F26" s="57" t="s">
        <v>12</v>
      </c>
      <c r="G26" s="57"/>
      <c r="H26" s="57"/>
      <c r="I26" s="17"/>
      <c r="J26" s="5"/>
    </row>
    <row r="27" spans="2:10" ht="15" customHeight="1" x14ac:dyDescent="0.25">
      <c r="B27" s="16"/>
      <c r="C27" s="5" t="s">
        <v>17</v>
      </c>
      <c r="D27" s="5"/>
      <c r="E27" s="10">
        <v>250</v>
      </c>
      <c r="F27" s="57" t="s">
        <v>12</v>
      </c>
      <c r="G27" s="57"/>
      <c r="H27" s="57"/>
      <c r="I27" s="17"/>
      <c r="J27" s="5"/>
    </row>
    <row r="28" spans="2:10" ht="15" customHeight="1" x14ac:dyDescent="0.25">
      <c r="B28" s="16"/>
      <c r="C28" s="24" t="s">
        <v>32</v>
      </c>
      <c r="D28" s="24"/>
      <c r="E28" s="11">
        <v>5000</v>
      </c>
      <c r="F28" s="57" t="s">
        <v>12</v>
      </c>
      <c r="G28" s="57"/>
      <c r="H28" s="57"/>
      <c r="I28" s="17"/>
      <c r="J28" s="5"/>
    </row>
    <row r="29" spans="2:10" ht="15" customHeight="1" x14ac:dyDescent="0.25">
      <c r="B29" s="16"/>
      <c r="C29" s="24" t="s">
        <v>33</v>
      </c>
      <c r="D29" s="24"/>
      <c r="E29" s="11">
        <v>2500</v>
      </c>
      <c r="F29" s="57" t="s">
        <v>12</v>
      </c>
      <c r="G29" s="57"/>
      <c r="H29" s="57"/>
      <c r="I29" s="17"/>
      <c r="J29" s="5"/>
    </row>
    <row r="30" spans="2:10" ht="15" customHeight="1" x14ac:dyDescent="0.25">
      <c r="B30" s="16"/>
      <c r="C30" s="5" t="s">
        <v>18</v>
      </c>
      <c r="D30" s="5"/>
      <c r="E30" s="12">
        <f>DProd*365</f>
        <v>912500</v>
      </c>
      <c r="F30" s="57" t="s">
        <v>12</v>
      </c>
      <c r="G30" s="57"/>
      <c r="H30" s="57"/>
      <c r="I30" s="17"/>
      <c r="J30" s="5"/>
    </row>
    <row r="31" spans="2:10" ht="15" customHeight="1" x14ac:dyDescent="0.25">
      <c r="B31" s="16"/>
      <c r="C31" s="5" t="s">
        <v>19</v>
      </c>
      <c r="D31" s="5"/>
      <c r="E31" s="8">
        <v>0.95</v>
      </c>
      <c r="F31" s="5" t="s">
        <v>14</v>
      </c>
      <c r="G31" s="5"/>
      <c r="H31" s="5"/>
      <c r="I31" s="17"/>
      <c r="J31" s="5"/>
    </row>
    <row r="32" spans="2:10" ht="15" customHeight="1" x14ac:dyDescent="0.25">
      <c r="B32" s="16"/>
      <c r="C32" s="5" t="s">
        <v>29</v>
      </c>
      <c r="D32" s="5"/>
      <c r="E32" s="9">
        <v>0.88500000000000001</v>
      </c>
      <c r="F32" s="58" t="s">
        <v>13</v>
      </c>
      <c r="G32" s="58"/>
      <c r="H32" s="58"/>
      <c r="I32" s="17"/>
      <c r="J32" s="5"/>
    </row>
    <row r="33" spans="2:10" ht="15" customHeight="1" thickBot="1" x14ac:dyDescent="0.3">
      <c r="B33" s="16"/>
      <c r="C33" s="5"/>
      <c r="D33" s="5"/>
      <c r="E33" s="43"/>
      <c r="F33" s="24"/>
      <c r="G33" s="24"/>
      <c r="H33" s="5"/>
      <c r="I33" s="17"/>
      <c r="J33" s="5"/>
    </row>
    <row r="34" spans="2:10" ht="15" customHeight="1" x14ac:dyDescent="0.25">
      <c r="B34" s="1"/>
      <c r="C34" s="2"/>
      <c r="D34" s="2"/>
      <c r="E34" s="47"/>
      <c r="F34" s="25"/>
      <c r="G34" s="25"/>
      <c r="H34" s="2"/>
      <c r="I34" s="3"/>
      <c r="J34" s="5"/>
    </row>
    <row r="35" spans="2:10" ht="15" customHeight="1" x14ac:dyDescent="0.25">
      <c r="B35" s="16"/>
      <c r="C35" s="7" t="s">
        <v>21</v>
      </c>
      <c r="D35" s="7"/>
      <c r="E35" s="43"/>
      <c r="F35" s="24"/>
      <c r="G35" s="24"/>
      <c r="H35" s="5"/>
      <c r="I35" s="17"/>
      <c r="J35" s="5"/>
    </row>
    <row r="36" spans="2:10" ht="15" customHeight="1" x14ac:dyDescent="0.25">
      <c r="B36" s="16"/>
      <c r="C36" s="7"/>
      <c r="D36" s="7"/>
      <c r="E36" s="43"/>
      <c r="F36" s="24"/>
      <c r="G36" s="24"/>
      <c r="H36" s="5"/>
      <c r="I36" s="17"/>
      <c r="J36" s="5"/>
    </row>
    <row r="37" spans="2:10" ht="15" customHeight="1" x14ac:dyDescent="0.25">
      <c r="B37" s="16"/>
      <c r="C37" s="26" t="s">
        <v>22</v>
      </c>
      <c r="D37" s="26"/>
      <c r="F37" s="48" t="s">
        <v>11</v>
      </c>
      <c r="G37" s="48" t="s">
        <v>2</v>
      </c>
      <c r="H37" s="27"/>
      <c r="I37" s="17"/>
      <c r="J37" s="5"/>
    </row>
    <row r="38" spans="2:10" ht="15" customHeight="1" x14ac:dyDescent="0.25">
      <c r="B38" s="16"/>
      <c r="C38" s="24" t="s">
        <v>39</v>
      </c>
      <c r="D38" s="24"/>
      <c r="F38" s="8">
        <f>IF((Cap/Rate)&lt;24, (Cap/Rate), 24)</f>
        <v>20</v>
      </c>
      <c r="G38" s="8" t="s">
        <v>42</v>
      </c>
      <c r="H38" s="24"/>
      <c r="I38" s="28"/>
      <c r="J38" s="32"/>
    </row>
    <row r="39" spans="2:10" ht="15" customHeight="1" x14ac:dyDescent="0.25">
      <c r="B39" s="16"/>
      <c r="C39" s="24" t="s">
        <v>40</v>
      </c>
      <c r="D39" s="24"/>
      <c r="F39" s="13">
        <f>AProd/Rate</f>
        <v>3650</v>
      </c>
      <c r="G39" s="8" t="s">
        <v>42</v>
      </c>
      <c r="H39" s="8"/>
      <c r="I39" s="17"/>
      <c r="J39" s="32"/>
    </row>
    <row r="40" spans="2:10" ht="15" customHeight="1" x14ac:dyDescent="0.25">
      <c r="B40" s="16"/>
      <c r="C40" s="8" t="s">
        <v>41</v>
      </c>
      <c r="D40" s="8"/>
      <c r="F40" s="14">
        <f>12.46*SF*TVP*MW/(TempF+460)</f>
        <v>0.61278688524590164</v>
      </c>
      <c r="G40" s="8" t="s">
        <v>42</v>
      </c>
      <c r="H40" s="8"/>
      <c r="I40" s="17"/>
    </row>
    <row r="41" spans="2:10" ht="15" customHeight="1" thickBot="1" x14ac:dyDescent="0.3">
      <c r="B41" s="16"/>
      <c r="C41" s="8"/>
      <c r="D41" s="8"/>
      <c r="F41" s="14"/>
      <c r="G41" s="14"/>
      <c r="H41" s="8"/>
      <c r="I41" s="17"/>
    </row>
    <row r="42" spans="2:10" ht="15" customHeight="1" x14ac:dyDescent="0.25">
      <c r="B42" s="1"/>
      <c r="C42" s="33"/>
      <c r="D42" s="33"/>
      <c r="E42" s="2"/>
      <c r="F42" s="15"/>
      <c r="G42" s="15"/>
      <c r="H42" s="33"/>
      <c r="I42" s="3"/>
    </row>
    <row r="43" spans="2:10" ht="15" customHeight="1" x14ac:dyDescent="0.25">
      <c r="B43" s="16"/>
      <c r="C43" s="34" t="s">
        <v>23</v>
      </c>
      <c r="D43" s="34"/>
      <c r="F43" s="14"/>
      <c r="G43" s="14"/>
      <c r="H43" s="8"/>
      <c r="I43" s="17"/>
    </row>
    <row r="44" spans="2:10" ht="15" customHeight="1" x14ac:dyDescent="0.25">
      <c r="B44" s="16"/>
      <c r="C44" s="8"/>
      <c r="D44" s="8"/>
      <c r="F44" s="14"/>
      <c r="G44" s="14"/>
      <c r="H44" s="8"/>
      <c r="I44" s="17"/>
    </row>
    <row r="45" spans="2:10" ht="15" customHeight="1" thickBot="1" x14ac:dyDescent="0.3">
      <c r="B45" s="16"/>
      <c r="C45" s="59" t="s">
        <v>43</v>
      </c>
      <c r="D45" s="60"/>
      <c r="E45" s="52"/>
      <c r="F45" s="14"/>
      <c r="G45" s="14"/>
      <c r="H45" s="8"/>
      <c r="I45" s="17"/>
    </row>
    <row r="46" spans="2:10" ht="15" customHeight="1" thickTop="1" x14ac:dyDescent="0.25">
      <c r="B46" s="16"/>
      <c r="C46" s="53" t="s">
        <v>24</v>
      </c>
      <c r="D46" s="54"/>
      <c r="E46" s="30">
        <f>HLPD*Rate*42*(LL/1000)*(1-eff)*React</f>
        <v>5.6943221311475467</v>
      </c>
      <c r="F46" s="14"/>
      <c r="G46" s="14"/>
      <c r="H46" s="8"/>
      <c r="I46" s="17"/>
    </row>
    <row r="47" spans="2:10" ht="15" customHeight="1" x14ac:dyDescent="0.25">
      <c r="B47" s="16"/>
      <c r="C47" s="55" t="s">
        <v>1</v>
      </c>
      <c r="D47" s="56"/>
      <c r="E47" s="29">
        <f>HLPY*Rate*42*(LL/1000)/2000*(1-eff)*React</f>
        <v>0.51960689446721364</v>
      </c>
      <c r="H47" s="8"/>
      <c r="I47" s="17"/>
    </row>
    <row r="48" spans="2:10" ht="15" customHeight="1" x14ac:dyDescent="0.25">
      <c r="B48" s="16"/>
      <c r="E48" s="8"/>
      <c r="H48" s="8"/>
      <c r="I48" s="17"/>
    </row>
    <row r="49" spans="2:10" ht="15" customHeight="1" thickBot="1" x14ac:dyDescent="0.3">
      <c r="B49" s="18"/>
      <c r="C49" s="49" t="s">
        <v>38</v>
      </c>
      <c r="D49" s="40"/>
      <c r="E49" s="20"/>
      <c r="F49" s="50" t="s">
        <v>0</v>
      </c>
      <c r="G49" s="41"/>
      <c r="H49" s="19"/>
      <c r="I49" s="21"/>
    </row>
    <row r="50" spans="2:10" ht="15" customHeight="1" x14ac:dyDescent="0.25">
      <c r="C50" s="35"/>
      <c r="D50" s="35"/>
      <c r="F50" s="4"/>
      <c r="G50" s="4"/>
    </row>
    <row r="51" spans="2:10" ht="15" customHeight="1" x14ac:dyDescent="0.25">
      <c r="C51" s="35"/>
      <c r="D51" s="35"/>
      <c r="F51" s="4"/>
      <c r="G51" s="4"/>
    </row>
    <row r="52" spans="2:10" ht="15" customHeight="1" x14ac:dyDescent="0.25">
      <c r="C52" s="35"/>
      <c r="D52" s="35"/>
      <c r="E52" s="35"/>
      <c r="F52" s="35"/>
      <c r="G52" s="35"/>
      <c r="H52" s="35"/>
      <c r="I52" s="35"/>
      <c r="J52" s="35"/>
    </row>
    <row r="53" spans="2:10" ht="15" customHeight="1" x14ac:dyDescent="0.25">
      <c r="C53" s="35"/>
      <c r="D53" s="35"/>
      <c r="E53" s="35"/>
      <c r="F53" s="35"/>
      <c r="G53" s="35"/>
      <c r="H53" s="35"/>
      <c r="I53" s="35"/>
      <c r="J53" s="5"/>
    </row>
    <row r="54" spans="2:10" ht="15" customHeight="1" x14ac:dyDescent="0.25">
      <c r="C54" s="24"/>
      <c r="D54" s="24"/>
      <c r="E54" s="51"/>
      <c r="F54" s="6"/>
      <c r="G54" s="6"/>
      <c r="H54" s="5"/>
      <c r="I54" s="5"/>
      <c r="J54" s="5"/>
    </row>
    <row r="55" spans="2:10" ht="15" customHeight="1" x14ac:dyDescent="0.25"/>
    <row r="56" spans="2:10" ht="15" customHeight="1" x14ac:dyDescent="0.25"/>
    <row r="57" spans="2:10" ht="15" customHeight="1" x14ac:dyDescent="0.25"/>
    <row r="58" spans="2:10" ht="15" customHeight="1" x14ac:dyDescent="0.25"/>
    <row r="59" spans="2:10" ht="15" customHeight="1" x14ac:dyDescent="0.25">
      <c r="C59" s="36"/>
      <c r="D59" s="36"/>
    </row>
    <row r="60" spans="2:10" ht="15" customHeight="1" x14ac:dyDescent="0.25">
      <c r="C60" s="37"/>
      <c r="D60" s="37"/>
    </row>
    <row r="61" spans="2:10" ht="15" customHeight="1" x14ac:dyDescent="0.25">
      <c r="C61" s="36"/>
      <c r="D61" s="36"/>
    </row>
    <row r="62" spans="2:10" ht="15" customHeight="1" x14ac:dyDescent="0.25"/>
    <row r="63" spans="2:10" ht="15" customHeight="1" x14ac:dyDescent="0.25"/>
    <row r="64" spans="2:10" ht="15" customHeight="1" x14ac:dyDescent="0.25">
      <c r="C64" s="36"/>
      <c r="D64" s="36"/>
    </row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</sheetData>
  <sheetProtection selectLockedCells="1"/>
  <mergeCells count="25">
    <mergeCell ref="F23:H23"/>
    <mergeCell ref="F24:H24"/>
    <mergeCell ref="C16:E16"/>
    <mergeCell ref="C17:E17"/>
    <mergeCell ref="B2:I2"/>
    <mergeCell ref="C12:E12"/>
    <mergeCell ref="C13:E13"/>
    <mergeCell ref="C14:E14"/>
    <mergeCell ref="C15:E15"/>
    <mergeCell ref="F12:G12"/>
    <mergeCell ref="F13:G13"/>
    <mergeCell ref="F14:G14"/>
    <mergeCell ref="F15:G15"/>
    <mergeCell ref="F16:G16"/>
    <mergeCell ref="F17:G17"/>
    <mergeCell ref="C46:D46"/>
    <mergeCell ref="C47:D47"/>
    <mergeCell ref="F30:H30"/>
    <mergeCell ref="F32:H32"/>
    <mergeCell ref="F25:H25"/>
    <mergeCell ref="F26:H26"/>
    <mergeCell ref="F27:H27"/>
    <mergeCell ref="F28:H28"/>
    <mergeCell ref="F29:H29"/>
    <mergeCell ref="C45:D45"/>
  </mergeCells>
  <printOptions horizontalCentered="1" verticalCentered="1"/>
  <pageMargins left="1" right="1" top="1" bottom="1" header="0.5" footer="0.5"/>
  <pageSetup scale="82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Crude Loading Rack</vt:lpstr>
      <vt:lpstr>'Crude Loading Rack'!AProd</vt:lpstr>
      <vt:lpstr>'Crude Loading Rack'!Cap</vt:lpstr>
      <vt:lpstr>'Crude Loading Rack'!DProd</vt:lpstr>
      <vt:lpstr>'Crude Loading Rack'!eff</vt:lpstr>
      <vt:lpstr>'Crude Loading Rack'!HLPD</vt:lpstr>
      <vt:lpstr>'Crude Loading Rack'!HLPY</vt:lpstr>
      <vt:lpstr>'Crude Loading Rack'!LL</vt:lpstr>
      <vt:lpstr>'Crude Loading Rack'!MW</vt:lpstr>
      <vt:lpstr>'Crude Loading Rack'!Rate</vt:lpstr>
      <vt:lpstr>'Crude Loading Rack'!React</vt:lpstr>
      <vt:lpstr>'Crude Loading Rack'!SF</vt:lpstr>
      <vt:lpstr>'Crude Loading Rack'!Submerged_loading_of_a_clean_cargo_tank</vt:lpstr>
      <vt:lpstr>'Crude Loading Rack'!TempF</vt:lpstr>
      <vt:lpstr>'Crude Loading Rack'!TVP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M. Brown</dc:creator>
  <cp:lastModifiedBy>Kevin M. Brown</cp:lastModifiedBy>
  <cp:lastPrinted>2017-06-13T23:59:58Z</cp:lastPrinted>
  <dcterms:created xsi:type="dcterms:W3CDTF">2017-06-13T14:46:26Z</dcterms:created>
  <dcterms:modified xsi:type="dcterms:W3CDTF">2018-06-14T15:22:27Z</dcterms:modified>
</cp:coreProperties>
</file>