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capcd.org\shares\Groups\ENGR\LIBRARY\Permitting\Emission Calculation Spreadsheets\Current Versions\External Use\"/>
    </mc:Choice>
  </mc:AlternateContent>
  <bookViews>
    <workbookView xWindow="360" yWindow="75" windowWidth="13395" windowHeight="11310"/>
  </bookViews>
  <sheets>
    <sheet name="Flar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0">#REF!</definedName>
    <definedName name="\M">#REF!</definedName>
    <definedName name="\R">#REF!</definedName>
    <definedName name="\S">#REF!</definedName>
    <definedName name="_HHV2">#REF!</definedName>
    <definedName name="_MFR1">#REF!</definedName>
    <definedName name="_S">#REF!</definedName>
    <definedName name="_T">#REF!</definedName>
    <definedName name="api">'[1]Input Data'!$B$17</definedName>
    <definedName name="att_no">#REF!</definedName>
    <definedName name="BHP">#REF!</definedName>
    <definedName name="BOILER_HP">#REF!</definedName>
    <definedName name="BOILER_MFG">#REF!</definedName>
    <definedName name="BOILER_MOD">#REF!</definedName>
    <definedName name="BOILER_SER">#REF!</definedName>
    <definedName name="BOILER_TYPE">#REF!</definedName>
    <definedName name="BOILT2">#REF!</definedName>
    <definedName name="BSFC">#REF!</definedName>
    <definedName name="BURNER_MFG">#REF!</definedName>
    <definedName name="BURNER_MOD">#REF!</definedName>
    <definedName name="BURNER_TYPE">#REF!</definedName>
    <definedName name="BURNT2">#REF!</definedName>
    <definedName name="cargo_tank">#REF!</definedName>
    <definedName name="CLASS">#REF!</definedName>
    <definedName name="COEF">#REF!</definedName>
    <definedName name="COEFI">[2]C!$E$20</definedName>
    <definedName name="Company">'[1]Input Data'!$B$3</definedName>
    <definedName name="COYEAR">[3]ICE!$J$65</definedName>
    <definedName name="DAILY_OP">#REF!</definedName>
    <definedName name="DAILYOP2">#REF!</definedName>
    <definedName name="den_d2">#REF!</definedName>
    <definedName name="density">#REF!</definedName>
    <definedName name="EFACTOR1">#REF!</definedName>
    <definedName name="EFACTOR2">#REF!</definedName>
    <definedName name="EFACTOR3">#REF!</definedName>
    <definedName name="EFACTOR4">#REF!</definedName>
    <definedName name="EFACTOR5">#REF!</definedName>
    <definedName name="EFUN2">#REF!</definedName>
    <definedName name="EFUNITS">#REF!</definedName>
    <definedName name="ERRMSG">#REF!</definedName>
    <definedName name="ERROR">#REF!</definedName>
    <definedName name="EXIT">#REF!</definedName>
    <definedName name="FACILITY">#REF!</definedName>
    <definedName name="FHCday">'[4]FHC CALC KVB'!$D$59</definedName>
    <definedName name="FHCyear">'[4]FHC CALC KVB'!$E$59</definedName>
    <definedName name="FILE">#REF!</definedName>
    <definedName name="FIRETY2">#REF!</definedName>
    <definedName name="FIRETYPE">#REF!</definedName>
    <definedName name="FOCF">#REF!</definedName>
    <definedName name="FUEL">#REF!</definedName>
    <definedName name="FUELHR">#REF!</definedName>
    <definedName name="FUELSP1">#REF!</definedName>
    <definedName name="FUELSP2">#REF!</definedName>
    <definedName name="FUELSP3">#REF!</definedName>
    <definedName name="FUELSP4">#REF!</definedName>
    <definedName name="FUELSP5">#REF!</definedName>
    <definedName name="FUELT2">#REF!</definedName>
    <definedName name="FUELYR">#REF!</definedName>
    <definedName name="HHV">#REF!</definedName>
    <definedName name="HHVU1">#REF!</definedName>
    <definedName name="HHVUNIT">#REF!</definedName>
    <definedName name="Lease">'[1]Input Data'!$B$5</definedName>
    <definedName name="LOAD_FACT">#REF!</definedName>
    <definedName name="LOOKUP">#REF!</definedName>
    <definedName name="MAC">#REF!</definedName>
    <definedName name="MAINMENU">#REF!</definedName>
    <definedName name="MAX_FIRE_RATE">#REF!</definedName>
    <definedName name="MEN">#REF!</definedName>
    <definedName name="MENU">#REF!</definedName>
    <definedName name="MESSAGE_CELL">#REF!</definedName>
    <definedName name="Module2.printsheet">[5]!Module2.printsheet</definedName>
    <definedName name="MW_H2S">#REF!</definedName>
    <definedName name="MW_S">#REF!</definedName>
    <definedName name="N2EF">#REF!</definedName>
    <definedName name="NITWT">#REF!</definedName>
    <definedName name="NOXEF">#REF!</definedName>
    <definedName name="NOxEF_Util_Norm">#REF!</definedName>
    <definedName name="NOXYEAR">[3]ICE!$F$65</definedName>
    <definedName name="NXEF">[2]C!$C$11</definedName>
    <definedName name="NXEFI">[2]C!$C$20</definedName>
    <definedName name="OPHOURS">#REF!</definedName>
    <definedName name="OPHRS">#REF!</definedName>
    <definedName name="OWNER">#REF!</definedName>
    <definedName name="OWNER2">#REF!</definedName>
    <definedName name="PERM2">#REF!</definedName>
    <definedName name="PERMIT_NO">#REF!</definedName>
    <definedName name="PM10EF">#REF!</definedName>
    <definedName name="PMEFI">[2]C!$G$20</definedName>
    <definedName name="PMYEAR">[3]ICE!$N$65</definedName>
    <definedName name="print01">[6]!print01</definedName>
    <definedName name="PRINT1">#REF!</definedName>
    <definedName name="print2">#REF!</definedName>
    <definedName name="PVday">[4]CMPFUG!$I$27</definedName>
    <definedName name="PVyear">[4]CMPFUG!$J$27</definedName>
    <definedName name="Radius1">[7]Values!$B$3</definedName>
    <definedName name="Radius2">[7]Values!$B$5</definedName>
    <definedName name="RC_">#REF!</definedName>
    <definedName name="RECALC">#REF!</definedName>
    <definedName name="RESULTS">#REF!</definedName>
    <definedName name="ROCEF">#REF!</definedName>
    <definedName name="ROCEFI">[2]C!$D$20</definedName>
    <definedName name="ROCYEAR">[3]ICE!$H$65</definedName>
    <definedName name="RSTART">#REF!</definedName>
    <definedName name="Rule342">#REF!</definedName>
    <definedName name="RUN">#REF!</definedName>
    <definedName name="SAVE">#REF!</definedName>
    <definedName name="SCREEN">#REF!</definedName>
    <definedName name="SO2EF">#REF!</definedName>
    <definedName name="SO3EF">#REF!</definedName>
    <definedName name="SOXEF">[2]C!$F$12</definedName>
    <definedName name="SOXEFI">[2]C!$F$21</definedName>
    <definedName name="SOXYEAR">[3]ICE!$L$65</definedName>
    <definedName name="ST_VRU_EFF">#REF!</definedName>
    <definedName name="SUB">#REF!</definedName>
    <definedName name="Submerged_loading_of_a_clean_cargo_tank">#REF!</definedName>
    <definedName name="SULFCON">#REF!</definedName>
    <definedName name="SULFUNIT">#REF!</definedName>
    <definedName name="SULFUR">#REF!</definedName>
    <definedName name="SULFUR2">#REF!</definedName>
    <definedName name="SUNITS">#REF!</definedName>
    <definedName name="T1day">#REF!</definedName>
    <definedName name="T1year">#REF!</definedName>
    <definedName name="T2day">'[4]1000 bbl tank'!$G$64</definedName>
    <definedName name="T2year">'[4]1000 bbl tank'!$H$64</definedName>
    <definedName name="T3day">'[4]302 bbl tank'!$G$64</definedName>
    <definedName name="T3year">'[4]302 bbl tank'!$H$64</definedName>
    <definedName name="T4day">'[4]Test Tank'!$G$64</definedName>
    <definedName name="T4year">'[4]Test Tank'!$H$64</definedName>
    <definedName name="TABLE">#REF!</definedName>
    <definedName name="TSPEF">#REF!</definedName>
    <definedName name="UtilityNOx">#REF!</definedName>
    <definedName name="VIEW">#REF!</definedName>
    <definedName name="VRS_EFF">'[1]Input Data'!$B$9</definedName>
    <definedName name="VRU_EFF">#REF!</definedName>
    <definedName name="YEARLY_OP">#REF!</definedName>
    <definedName name="YEAROP2">#REF!</definedName>
  </definedNames>
  <calcPr calcId="162913" calcOnSave="0"/>
</workbook>
</file>

<file path=xl/calcChain.xml><?xml version="1.0" encoding="utf-8"?>
<calcChain xmlns="http://schemas.openxmlformats.org/spreadsheetml/2006/main">
  <c r="C21" i="1" l="1"/>
  <c r="C22" i="1" s="1"/>
  <c r="C20" i="1" l="1"/>
  <c r="D31" i="1"/>
  <c r="D42" i="1" l="1"/>
  <c r="E42" i="1" s="1"/>
  <c r="D44" i="1"/>
  <c r="E44" i="1" s="1"/>
  <c r="D46" i="1"/>
  <c r="D43" i="1"/>
  <c r="D45" i="1"/>
  <c r="E45" i="1" s="1"/>
  <c r="D41" i="1"/>
  <c r="D40" i="1"/>
  <c r="E46" i="1" l="1"/>
  <c r="E43" i="1"/>
  <c r="E41" i="1"/>
  <c r="E40" i="1"/>
</calcChain>
</file>

<file path=xl/sharedStrings.xml><?xml version="1.0" encoding="utf-8"?>
<sst xmlns="http://schemas.openxmlformats.org/spreadsheetml/2006/main" count="59" uniqueCount="42">
  <si>
    <t>Reference</t>
  </si>
  <si>
    <t>Permit Application</t>
  </si>
  <si>
    <t>Btu/scf</t>
  </si>
  <si>
    <t>Emission Factors</t>
  </si>
  <si>
    <t>lb/MMBtu</t>
  </si>
  <si>
    <t>AP-42, Table 13.5-1</t>
  </si>
  <si>
    <t>ROC</t>
  </si>
  <si>
    <t>Mass Balance Calculation</t>
  </si>
  <si>
    <t>CO</t>
  </si>
  <si>
    <t>PM</t>
  </si>
  <si>
    <t>MMBtu/hour</t>
  </si>
  <si>
    <t>Daily divided by 24 hr/day</t>
  </si>
  <si>
    <t>MMBtu/day</t>
  </si>
  <si>
    <t>MMBtu/year</t>
  </si>
  <si>
    <t>Daily times 365 days/yr</t>
  </si>
  <si>
    <t>lb/day</t>
  </si>
  <si>
    <t>Permit Number:</t>
  </si>
  <si>
    <t>Facility:</t>
  </si>
  <si>
    <r>
      <t>ppmv as H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S</t>
    </r>
  </si>
  <si>
    <t>Pollutant</t>
  </si>
  <si>
    <t>Units</t>
  </si>
  <si>
    <t>Data</t>
  </si>
  <si>
    <t>Flare Potential to Emit</t>
  </si>
  <si>
    <t>Fuel Information</t>
  </si>
  <si>
    <t>Value</t>
  </si>
  <si>
    <r>
      <t>NO</t>
    </r>
    <r>
      <rPr>
        <vertAlign val="subscript"/>
        <sz val="11"/>
        <rFont val="Arial"/>
        <family val="2"/>
      </rPr>
      <t>x</t>
    </r>
  </si>
  <si>
    <r>
      <t>SO</t>
    </r>
    <r>
      <rPr>
        <vertAlign val="subscript"/>
        <sz val="11"/>
        <rFont val="Arial"/>
        <family val="2"/>
      </rPr>
      <t>x</t>
    </r>
  </si>
  <si>
    <r>
      <t>PM</t>
    </r>
    <r>
      <rPr>
        <vertAlign val="subscript"/>
        <sz val="11"/>
        <rFont val="Arial"/>
        <family val="2"/>
      </rPr>
      <t>10</t>
    </r>
  </si>
  <si>
    <r>
      <t>PM</t>
    </r>
    <r>
      <rPr>
        <vertAlign val="subscript"/>
        <sz val="11"/>
        <rFont val="Arial"/>
        <family val="2"/>
      </rPr>
      <t>2.5</t>
    </r>
  </si>
  <si>
    <t>SBCAPCD</t>
  </si>
  <si>
    <t>Date:</t>
  </si>
  <si>
    <t>Heat Input Data</t>
  </si>
  <si>
    <t>District February 2016 Flare Study</t>
  </si>
  <si>
    <t>TPY</t>
  </si>
  <si>
    <t>MMscf/day</t>
  </si>
  <si>
    <t>Attachment:</t>
  </si>
  <si>
    <t>Processed By:</t>
  </si>
  <si>
    <t>OILFIELD FLARE EMISSION CALCULATIONS (Ver. 2.0)</t>
  </si>
  <si>
    <t>AP-42, Chapter 1.4</t>
  </si>
  <si>
    <t>Flare Throughput…………………….</t>
  </si>
  <si>
    <t>Gas Heat Content…………………..</t>
  </si>
  <si>
    <t>Sulfur Content……………………….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</si>
</sst>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"/>
    <numFmt numFmtId="166" formatCode="General_)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vertAlign val="subscript"/>
      <sz val="11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i/>
      <u/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2"/>
      <name val="Tms Rm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166" fontId="9" fillId="0" borderId="0"/>
  </cellStyleXfs>
  <cellXfs count="56">
    <xf numFmtId="0" fontId="0" fillId="0" borderId="0" xfId="0"/>
    <xf numFmtId="0" fontId="1" fillId="0" borderId="0" xfId="1" quotePrefix="1" applyFont="1" applyBorder="1" applyAlignment="1" applyProtection="1">
      <alignment horizontal="left" vertical="center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164" fontId="8" fillId="0" borderId="0" xfId="1" applyNumberFormat="1" applyFont="1" applyBorder="1" applyAlignment="1" applyProtection="1">
      <alignment horizontal="left" vertical="center"/>
      <protection locked="0"/>
    </xf>
    <xf numFmtId="3" fontId="8" fillId="0" borderId="0" xfId="1" applyNumberFormat="1" applyFont="1" applyBorder="1" applyAlignment="1" applyProtection="1">
      <alignment horizontal="left" vertical="center"/>
      <protection locked="0"/>
    </xf>
    <xf numFmtId="165" fontId="8" fillId="0" borderId="0" xfId="1" applyNumberFormat="1" applyFont="1" applyBorder="1" applyAlignment="1" applyProtection="1">
      <alignment horizontal="left" vertical="center"/>
      <protection locked="0"/>
    </xf>
    <xf numFmtId="0" fontId="1" fillId="0" borderId="8" xfId="2" quotePrefix="1" applyFont="1" applyBorder="1" applyAlignment="1" applyProtection="1">
      <alignment horizontal="left" vertical="center"/>
      <protection locked="0"/>
    </xf>
    <xf numFmtId="0" fontId="1" fillId="0" borderId="8" xfId="1" applyFont="1" applyBorder="1" applyAlignment="1" applyProtection="1">
      <alignment vertical="center"/>
      <protection locked="0"/>
    </xf>
    <xf numFmtId="0" fontId="1" fillId="0" borderId="0" xfId="1" applyAlignment="1" applyProtection="1">
      <alignment vertical="center"/>
    </xf>
    <xf numFmtId="0" fontId="1" fillId="0" borderId="5" xfId="1" applyBorder="1" applyAlignment="1" applyProtection="1">
      <alignment vertical="center"/>
    </xf>
    <xf numFmtId="0" fontId="1" fillId="0" borderId="0" xfId="1" applyBorder="1" applyAlignment="1" applyProtection="1">
      <alignment vertical="center"/>
    </xf>
    <xf numFmtId="0" fontId="1" fillId="0" borderId="6" xfId="1" applyBorder="1" applyAlignment="1" applyProtection="1">
      <alignment vertical="center"/>
    </xf>
    <xf numFmtId="0" fontId="1" fillId="0" borderId="5" xfId="1" applyFont="1" applyBorder="1" applyAlignment="1" applyProtection="1">
      <alignment vertical="center"/>
    </xf>
    <xf numFmtId="0" fontId="1" fillId="0" borderId="0" xfId="1" quotePrefix="1" applyFont="1" applyBorder="1" applyAlignment="1" applyProtection="1">
      <alignment horizontal="left" vertical="center"/>
    </xf>
    <xf numFmtId="0" fontId="1" fillId="0" borderId="0" xfId="1" applyFont="1" applyBorder="1" applyAlignment="1" applyProtection="1">
      <alignment vertical="center"/>
    </xf>
    <xf numFmtId="0" fontId="1" fillId="0" borderId="6" xfId="1" applyFont="1" applyBorder="1" applyAlignment="1" applyProtection="1">
      <alignment vertical="center"/>
    </xf>
    <xf numFmtId="0" fontId="1" fillId="0" borderId="0" xfId="1" applyFont="1" applyBorder="1" applyAlignment="1" applyProtection="1">
      <alignment horizontal="left" vertical="center"/>
    </xf>
    <xf numFmtId="0" fontId="1" fillId="0" borderId="7" xfId="1" applyFont="1" applyBorder="1" applyAlignment="1" applyProtection="1">
      <alignment vertical="center"/>
    </xf>
    <xf numFmtId="0" fontId="2" fillId="0" borderId="8" xfId="1" applyFont="1" applyBorder="1" applyAlignment="1" applyProtection="1">
      <alignment vertical="center"/>
    </xf>
    <xf numFmtId="0" fontId="1" fillId="0" borderId="8" xfId="1" applyFont="1" applyBorder="1" applyAlignment="1" applyProtection="1">
      <alignment vertical="center"/>
    </xf>
    <xf numFmtId="0" fontId="1" fillId="0" borderId="9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3" fontId="1" fillId="0" borderId="0" xfId="1" applyNumberFormat="1" applyFont="1" applyBorder="1" applyAlignment="1" applyProtection="1">
      <alignment horizontal="left" vertical="center"/>
    </xf>
    <xf numFmtId="0" fontId="1" fillId="0" borderId="2" xfId="1" applyFont="1" applyBorder="1" applyAlignment="1" applyProtection="1">
      <alignment vertical="center"/>
    </xf>
    <xf numFmtId="0" fontId="1" fillId="0" borderId="3" xfId="1" applyFont="1" applyBorder="1" applyAlignment="1" applyProtection="1">
      <alignment vertical="center"/>
    </xf>
    <xf numFmtId="3" fontId="1" fillId="0" borderId="3" xfId="1" applyNumberFormat="1" applyFont="1" applyBorder="1" applyAlignment="1" applyProtection="1">
      <alignment horizontal="left" vertical="center"/>
    </xf>
    <xf numFmtId="0" fontId="1" fillId="0" borderId="3" xfId="1" quotePrefix="1" applyFont="1" applyBorder="1" applyAlignment="1" applyProtection="1">
      <alignment horizontal="left" vertical="center"/>
    </xf>
    <xf numFmtId="0" fontId="1" fillId="0" borderId="4" xfId="1" applyFont="1" applyBorder="1" applyAlignment="1" applyProtection="1">
      <alignment vertical="center"/>
    </xf>
    <xf numFmtId="165" fontId="6" fillId="0" borderId="0" xfId="1" applyNumberFormat="1" applyFont="1" applyBorder="1" applyAlignment="1" applyProtection="1">
      <alignment horizontal="left" vertical="center"/>
    </xf>
    <xf numFmtId="164" fontId="1" fillId="0" borderId="0" xfId="1" applyNumberFormat="1" applyFont="1" applyBorder="1" applyAlignment="1" applyProtection="1">
      <alignment horizontal="left" vertical="center"/>
    </xf>
    <xf numFmtId="0" fontId="1" fillId="0" borderId="0" xfId="1" applyFont="1" applyFill="1" applyBorder="1" applyAlignment="1" applyProtection="1">
      <alignment vertical="center"/>
    </xf>
    <xf numFmtId="3" fontId="1" fillId="0" borderId="0" xfId="1" applyNumberFormat="1" applyFont="1" applyBorder="1" applyAlignment="1" applyProtection="1">
      <alignment vertical="center"/>
    </xf>
    <xf numFmtId="3" fontId="1" fillId="0" borderId="3" xfId="1" applyNumberFormat="1" applyFont="1" applyBorder="1" applyAlignment="1" applyProtection="1">
      <alignment vertical="center"/>
    </xf>
    <xf numFmtId="0" fontId="2" fillId="0" borderId="0" xfId="1" applyFont="1" applyBorder="1" applyAlignment="1" applyProtection="1">
      <alignment horizontal="left" vertical="center"/>
    </xf>
    <xf numFmtId="165" fontId="1" fillId="0" borderId="0" xfId="1" applyNumberFormat="1" applyFont="1" applyBorder="1" applyAlignment="1" applyProtection="1">
      <alignment horizontal="left" vertical="center"/>
    </xf>
    <xf numFmtId="0" fontId="1" fillId="0" borderId="0" xfId="1" applyFont="1" applyFill="1" applyBorder="1" applyAlignment="1" applyProtection="1">
      <alignment horizontal="left" vertical="center"/>
    </xf>
    <xf numFmtId="0" fontId="1" fillId="0" borderId="3" xfId="1" applyFont="1" applyBorder="1" applyAlignment="1" applyProtection="1">
      <alignment horizontal="left" vertical="center"/>
    </xf>
    <xf numFmtId="165" fontId="1" fillId="0" borderId="3" xfId="1" applyNumberFormat="1" applyFont="1" applyBorder="1" applyAlignment="1" applyProtection="1">
      <alignment horizontal="left" vertical="center"/>
    </xf>
    <xf numFmtId="166" fontId="2" fillId="2" borderId="0" xfId="3" applyFont="1" applyFill="1" applyBorder="1" applyAlignment="1" applyProtection="1">
      <alignment vertical="center"/>
    </xf>
    <xf numFmtId="166" fontId="5" fillId="2" borderId="0" xfId="3" applyFont="1" applyFill="1" applyBorder="1" applyAlignment="1" applyProtection="1">
      <alignment horizontal="right" vertical="center"/>
    </xf>
    <xf numFmtId="166" fontId="2" fillId="2" borderId="13" xfId="3" applyFont="1" applyFill="1" applyBorder="1" applyAlignment="1" applyProtection="1">
      <alignment horizontal="center" vertical="center"/>
    </xf>
    <xf numFmtId="0" fontId="1" fillId="0" borderId="14" xfId="1" quotePrefix="1" applyFont="1" applyBorder="1" applyAlignment="1" applyProtection="1">
      <alignment horizontal="center" vertical="center"/>
    </xf>
    <xf numFmtId="4" fontId="1" fillId="0" borderId="14" xfId="1" applyNumberFormat="1" applyFont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4" fontId="1" fillId="0" borderId="1" xfId="1" applyNumberFormat="1" applyFont="1" applyBorder="1" applyAlignment="1" applyProtection="1">
      <alignment horizontal="center" vertical="center"/>
    </xf>
    <xf numFmtId="0" fontId="1" fillId="0" borderId="1" xfId="1" quotePrefix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4" fontId="1" fillId="0" borderId="0" xfId="1" applyNumberFormat="1" applyFont="1" applyBorder="1" applyAlignment="1" applyProtection="1">
      <alignment horizontal="center" vertical="center"/>
    </xf>
    <xf numFmtId="0" fontId="1" fillId="0" borderId="8" xfId="2" quotePrefix="1" applyFont="1" applyBorder="1" applyAlignment="1" applyProtection="1">
      <alignment horizontal="left"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  <protection locked="0"/>
    </xf>
  </cellXfs>
  <cellStyles count="4">
    <cellStyle name="Normal" xfId="0" builtinId="0"/>
    <cellStyle name="Normal_Boiler6" xfId="3"/>
    <cellStyle name="Normal_fhc-kvb5" xfId="2"/>
    <cellStyle name="Normal_Flare Calc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GSD/04114%20Conway%20Enos%20Lease/Reevals/R8496-R8/R8496-R8%20Cal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OIL&amp;GAS/REEVAL/7894EI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wp\Reeval\J.%20P.%20Oil\R7317-R6%20J%20P%20Oi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wp\Reeval\Conway\Union%20Sugar\R7750-05%20Union%20Sug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CD\DATA2\GROUP\ENGR\LIBRARY\SOFTWARE\DRAFT\TANK-2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WINDOWS\DESKTOP\John's%20Stuff\Emission%20Calculations\Boiler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Excel\Software\Pigging%20Emis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able 1"/>
      <sheetName val="IDS Tables"/>
      <sheetName val="NEI"/>
      <sheetName val="Wash Tank"/>
      <sheetName val="Crude Tank"/>
      <sheetName val="Loading Rack"/>
      <sheetName val="FHC CALC KVB"/>
      <sheetName val="Tank Heater"/>
      <sheetName val="Flare"/>
      <sheetName val="Fees"/>
    </sheetNames>
    <sheetDataSet>
      <sheetData sheetId="0">
        <row r="3">
          <cell r="B3" t="str">
            <v>Conway</v>
          </cell>
        </row>
        <row r="5">
          <cell r="B5" t="str">
            <v>Enos Lease</v>
          </cell>
        </row>
        <row r="9">
          <cell r="B9">
            <v>0.95</v>
          </cell>
        </row>
        <row r="17">
          <cell r="B17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>
        <row r="11">
          <cell r="C11">
            <v>1.905</v>
          </cell>
        </row>
        <row r="12">
          <cell r="F12">
            <v>0.16900000000000001</v>
          </cell>
        </row>
        <row r="20">
          <cell r="C20">
            <v>0</v>
          </cell>
          <cell r="D20">
            <v>0</v>
          </cell>
          <cell r="E20">
            <v>0</v>
          </cell>
          <cell r="G20">
            <v>9.4499999999999993</v>
          </cell>
        </row>
        <row r="21">
          <cell r="F21">
            <v>0.16900000000000001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IDS Tables"/>
      <sheetName val="Fees"/>
      <sheetName val="500 bbl oil tank"/>
      <sheetName val="1000 bbl oil tank"/>
      <sheetName val="5000 bbl oil tank"/>
      <sheetName val="5000 bbl wash tank"/>
      <sheetName val="Loading Rack"/>
      <sheetName val="KVB FHC"/>
      <sheetName val="IC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65">
          <cell r="F65">
            <v>44.498018699999989</v>
          </cell>
          <cell r="H65">
            <v>6.6805424400000009</v>
          </cell>
          <cell r="J65">
            <v>9.5770013999999986</v>
          </cell>
          <cell r="L65">
            <v>3.947593260000001</v>
          </cell>
          <cell r="N65">
            <v>0.21022686000000004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 NEI"/>
      <sheetName val="IDS Tables"/>
      <sheetName val="Fees"/>
      <sheetName val="Wash Tank"/>
      <sheetName val="1000 bbl tank"/>
      <sheetName val="302 bbl tank"/>
      <sheetName val="Test Tank"/>
      <sheetName val="Loading Rack"/>
      <sheetName val="Flare"/>
      <sheetName val="Heater"/>
      <sheetName val="FHC CALC KVB"/>
      <sheetName val="CMPFUG"/>
      <sheetName val="ICEs Eq. Descr."/>
      <sheetName val="ICEs Emissions"/>
      <sheetName val="ICEs EF"/>
    </sheetNames>
    <sheetDataSet>
      <sheetData sheetId="0"/>
      <sheetData sheetId="1"/>
      <sheetData sheetId="2" refreshError="1"/>
      <sheetData sheetId="3" refreshError="1"/>
      <sheetData sheetId="4"/>
      <sheetData sheetId="5">
        <row r="64">
          <cell r="G64">
            <v>0.15944874144804527</v>
          </cell>
          <cell r="H64">
            <v>2.9099395314268261E-2</v>
          </cell>
        </row>
      </sheetData>
      <sheetData sheetId="6">
        <row r="64">
          <cell r="G64">
            <v>8.5109197199504966E-2</v>
          </cell>
          <cell r="H64">
            <v>1.5532428488909658E-2</v>
          </cell>
        </row>
      </sheetData>
      <sheetData sheetId="7">
        <row r="64">
          <cell r="G64">
            <v>0.29639741594950514</v>
          </cell>
          <cell r="H64">
            <v>5.4092528410784692E-2</v>
          </cell>
        </row>
      </sheetData>
      <sheetData sheetId="8"/>
      <sheetData sheetId="9"/>
      <sheetData sheetId="10"/>
      <sheetData sheetId="11">
        <row r="59">
          <cell r="D59">
            <v>20.171273579999998</v>
          </cell>
          <cell r="E59">
            <v>3.6812574283499995</v>
          </cell>
        </row>
      </sheetData>
      <sheetData sheetId="12">
        <row r="27">
          <cell r="I27">
            <v>0.77634639999999977</v>
          </cell>
          <cell r="J27">
            <v>0.14168321799999997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B"/>
    </sheetNames>
    <definedNames>
      <definedName name="Module2.printsheet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iler6"/>
    </sheetNames>
    <definedNames>
      <definedName name="print01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Values"/>
      <sheetName val="Sheet3"/>
    </sheetNames>
    <sheetDataSet>
      <sheetData sheetId="0" refreshError="1"/>
      <sheetData sheetId="1">
        <row r="3">
          <cell r="B3">
            <v>0.25</v>
          </cell>
        </row>
        <row r="5">
          <cell r="B5">
            <v>0.16666666666666666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showGridLines="0" tabSelected="1" zoomScale="80" zoomScaleNormal="80" workbookViewId="0">
      <selection activeCell="D4" sqref="D4"/>
    </sheetView>
  </sheetViews>
  <sheetFormatPr defaultColWidth="10.28515625" defaultRowHeight="14.25" x14ac:dyDescent="0.25"/>
  <cols>
    <col min="1" max="2" width="3.5703125" style="8" customWidth="1"/>
    <col min="3" max="3" width="16.7109375" style="8" customWidth="1"/>
    <col min="4" max="4" width="13.28515625" style="8" customWidth="1"/>
    <col min="5" max="5" width="13.5703125" style="8" customWidth="1"/>
    <col min="6" max="6" width="14.85546875" style="8" customWidth="1"/>
    <col min="7" max="7" width="7.5703125" style="8" customWidth="1"/>
    <col min="8" max="8" width="18.28515625" style="8" customWidth="1"/>
    <col min="9" max="9" width="3.7109375" style="8" customWidth="1"/>
    <col min="10" max="10" width="3.42578125" style="8" customWidth="1"/>
    <col min="11" max="16384" width="10.28515625" style="8"/>
  </cols>
  <sheetData>
    <row r="1" spans="2:9" ht="15" thickBot="1" x14ac:dyDescent="0.3"/>
    <row r="2" spans="2:9" ht="22.5" customHeight="1" thickBot="1" x14ac:dyDescent="0.3">
      <c r="B2" s="51" t="s">
        <v>37</v>
      </c>
      <c r="C2" s="52"/>
      <c r="D2" s="52"/>
      <c r="E2" s="52"/>
      <c r="F2" s="52"/>
      <c r="G2" s="52"/>
      <c r="H2" s="52"/>
      <c r="I2" s="53"/>
    </row>
    <row r="3" spans="2:9" ht="15" customHeight="1" x14ac:dyDescent="0.25">
      <c r="B3" s="9"/>
      <c r="C3" s="10"/>
      <c r="D3" s="10"/>
      <c r="E3" s="10"/>
      <c r="F3" s="10"/>
      <c r="G3" s="10"/>
      <c r="H3" s="10"/>
      <c r="I3" s="11"/>
    </row>
    <row r="4" spans="2:9" ht="15" customHeight="1" x14ac:dyDescent="0.25">
      <c r="B4" s="12"/>
      <c r="C4" s="13" t="s">
        <v>35</v>
      </c>
      <c r="D4" s="1"/>
      <c r="E4" s="14"/>
      <c r="F4" s="14"/>
      <c r="G4" s="14"/>
      <c r="H4" s="14"/>
      <c r="I4" s="15"/>
    </row>
    <row r="5" spans="2:9" ht="15" customHeight="1" x14ac:dyDescent="0.25">
      <c r="B5" s="12"/>
      <c r="C5" s="16" t="s">
        <v>16</v>
      </c>
      <c r="D5" s="2"/>
      <c r="E5" s="14"/>
      <c r="F5" s="14"/>
      <c r="G5" s="14"/>
      <c r="H5" s="14"/>
      <c r="I5" s="15"/>
    </row>
    <row r="6" spans="2:9" ht="15" customHeight="1" x14ac:dyDescent="0.25">
      <c r="B6" s="12"/>
      <c r="C6" s="16" t="s">
        <v>17</v>
      </c>
      <c r="D6" s="2"/>
      <c r="E6" s="14"/>
      <c r="F6" s="14"/>
      <c r="G6" s="14"/>
      <c r="H6" s="14"/>
      <c r="I6" s="15"/>
    </row>
    <row r="7" spans="2:9" ht="15" customHeight="1" thickBot="1" x14ac:dyDescent="0.3">
      <c r="B7" s="17"/>
      <c r="C7" s="18"/>
      <c r="D7" s="18"/>
      <c r="E7" s="19"/>
      <c r="F7" s="19"/>
      <c r="G7" s="19"/>
      <c r="H7" s="19"/>
      <c r="I7" s="20"/>
    </row>
    <row r="8" spans="2:9" ht="15" customHeight="1" x14ac:dyDescent="0.25">
      <c r="B8" s="12"/>
      <c r="C8" s="21"/>
      <c r="D8" s="21"/>
      <c r="E8" s="14"/>
      <c r="F8" s="14"/>
      <c r="G8" s="14"/>
      <c r="H8" s="14"/>
      <c r="I8" s="15"/>
    </row>
    <row r="9" spans="2:9" ht="15" customHeight="1" x14ac:dyDescent="0.25">
      <c r="B9" s="12"/>
      <c r="C9" s="21" t="s">
        <v>23</v>
      </c>
      <c r="D9" s="21"/>
      <c r="E9" s="14"/>
      <c r="F9" s="14"/>
      <c r="G9" s="14"/>
      <c r="H9" s="14"/>
      <c r="I9" s="15"/>
    </row>
    <row r="10" spans="2:9" ht="15" customHeight="1" x14ac:dyDescent="0.25">
      <c r="B10" s="12"/>
      <c r="C10" s="21"/>
      <c r="D10" s="21"/>
      <c r="E10" s="14"/>
      <c r="F10" s="14"/>
      <c r="G10" s="14"/>
      <c r="H10" s="14"/>
      <c r="I10" s="15"/>
    </row>
    <row r="11" spans="2:9" ht="15" customHeight="1" x14ac:dyDescent="0.25">
      <c r="B11" s="12"/>
      <c r="C11" s="22" t="s">
        <v>21</v>
      </c>
      <c r="E11" s="22" t="s">
        <v>24</v>
      </c>
      <c r="F11" s="22" t="s">
        <v>20</v>
      </c>
      <c r="G11" s="23" t="s">
        <v>0</v>
      </c>
      <c r="I11" s="15"/>
    </row>
    <row r="12" spans="2:9" ht="15" customHeight="1" x14ac:dyDescent="0.25">
      <c r="B12" s="12"/>
      <c r="C12" s="16" t="s">
        <v>39</v>
      </c>
      <c r="E12" s="3">
        <v>0.1</v>
      </c>
      <c r="F12" s="16" t="s">
        <v>34</v>
      </c>
      <c r="G12" s="55" t="s">
        <v>1</v>
      </c>
      <c r="H12" s="55"/>
      <c r="I12" s="15"/>
    </row>
    <row r="13" spans="2:9" ht="15" customHeight="1" x14ac:dyDescent="0.25">
      <c r="B13" s="12"/>
      <c r="C13" s="16" t="s">
        <v>40</v>
      </c>
      <c r="E13" s="4">
        <v>1050</v>
      </c>
      <c r="F13" s="16" t="s">
        <v>2</v>
      </c>
      <c r="G13" s="55" t="s">
        <v>1</v>
      </c>
      <c r="H13" s="55"/>
      <c r="I13" s="15"/>
    </row>
    <row r="14" spans="2:9" ht="15" customHeight="1" x14ac:dyDescent="0.25">
      <c r="B14" s="12"/>
      <c r="C14" s="16" t="s">
        <v>41</v>
      </c>
      <c r="E14" s="4">
        <v>796</v>
      </c>
      <c r="F14" s="13" t="s">
        <v>18</v>
      </c>
      <c r="G14" s="55" t="s">
        <v>1</v>
      </c>
      <c r="H14" s="55"/>
      <c r="I14" s="15"/>
    </row>
    <row r="15" spans="2:9" ht="15" customHeight="1" thickBot="1" x14ac:dyDescent="0.3">
      <c r="B15" s="12"/>
      <c r="C15" s="14"/>
      <c r="D15" s="14"/>
      <c r="E15" s="14"/>
      <c r="F15" s="24"/>
      <c r="G15" s="13"/>
      <c r="H15" s="13"/>
      <c r="I15" s="15"/>
    </row>
    <row r="16" spans="2:9" ht="15" customHeight="1" x14ac:dyDescent="0.25">
      <c r="B16" s="25"/>
      <c r="C16" s="26"/>
      <c r="D16" s="26"/>
      <c r="E16" s="26"/>
      <c r="F16" s="27"/>
      <c r="G16" s="28"/>
      <c r="H16" s="28"/>
      <c r="I16" s="29"/>
    </row>
    <row r="17" spans="2:9" ht="15" customHeight="1" x14ac:dyDescent="0.25">
      <c r="B17" s="12"/>
      <c r="C17" s="21" t="s">
        <v>31</v>
      </c>
      <c r="D17" s="21"/>
      <c r="E17" s="14"/>
      <c r="F17" s="24"/>
      <c r="G17" s="13"/>
      <c r="H17" s="13"/>
      <c r="I17" s="15"/>
    </row>
    <row r="18" spans="2:9" ht="15" customHeight="1" x14ac:dyDescent="0.25">
      <c r="B18" s="12"/>
      <c r="C18" s="14"/>
      <c r="D18" s="14"/>
      <c r="E18" s="14"/>
      <c r="F18" s="24"/>
      <c r="G18" s="13"/>
      <c r="H18" s="13"/>
      <c r="I18" s="15"/>
    </row>
    <row r="19" spans="2:9" ht="15" customHeight="1" x14ac:dyDescent="0.25">
      <c r="B19" s="12"/>
      <c r="C19" s="22" t="s">
        <v>24</v>
      </c>
      <c r="D19" s="30" t="s">
        <v>20</v>
      </c>
      <c r="E19" s="23" t="s">
        <v>0</v>
      </c>
      <c r="I19" s="15"/>
    </row>
    <row r="20" spans="2:9" ht="15" customHeight="1" x14ac:dyDescent="0.25">
      <c r="B20" s="12"/>
      <c r="C20" s="31">
        <f>C21/24</f>
        <v>4.375</v>
      </c>
      <c r="D20" s="13" t="s">
        <v>10</v>
      </c>
      <c r="E20" s="14" t="s">
        <v>11</v>
      </c>
      <c r="I20" s="15"/>
    </row>
    <row r="21" spans="2:9" ht="15" customHeight="1" x14ac:dyDescent="0.25">
      <c r="B21" s="12"/>
      <c r="C21" s="31">
        <f>E12*E13</f>
        <v>105</v>
      </c>
      <c r="D21" s="13" t="s">
        <v>12</v>
      </c>
      <c r="E21" s="32" t="s">
        <v>1</v>
      </c>
      <c r="I21" s="15"/>
    </row>
    <row r="22" spans="2:9" ht="15" customHeight="1" x14ac:dyDescent="0.25">
      <c r="B22" s="12"/>
      <c r="C22" s="31">
        <f>C21*365</f>
        <v>38325</v>
      </c>
      <c r="D22" s="13" t="s">
        <v>13</v>
      </c>
      <c r="E22" s="32" t="s">
        <v>14</v>
      </c>
      <c r="I22" s="15"/>
    </row>
    <row r="23" spans="2:9" ht="15" customHeight="1" thickBot="1" x14ac:dyDescent="0.3">
      <c r="B23" s="12"/>
      <c r="C23" s="14"/>
      <c r="D23" s="14"/>
      <c r="E23" s="14"/>
      <c r="F23" s="33"/>
      <c r="G23" s="13"/>
      <c r="H23" s="13"/>
      <c r="I23" s="15"/>
    </row>
    <row r="24" spans="2:9" ht="15" customHeight="1" x14ac:dyDescent="0.25">
      <c r="B24" s="25"/>
      <c r="C24" s="26"/>
      <c r="D24" s="26"/>
      <c r="E24" s="26"/>
      <c r="F24" s="34"/>
      <c r="G24" s="28"/>
      <c r="H24" s="28"/>
      <c r="I24" s="29"/>
    </row>
    <row r="25" spans="2:9" ht="15" customHeight="1" x14ac:dyDescent="0.25">
      <c r="B25" s="12"/>
      <c r="C25" s="35" t="s">
        <v>3</v>
      </c>
      <c r="D25" s="35"/>
      <c r="E25" s="16"/>
      <c r="F25" s="16"/>
      <c r="G25" s="16"/>
      <c r="H25" s="16"/>
      <c r="I25" s="15"/>
    </row>
    <row r="26" spans="2:9" ht="15" customHeight="1" x14ac:dyDescent="0.25">
      <c r="B26" s="12"/>
      <c r="C26" s="35"/>
      <c r="D26" s="35"/>
      <c r="E26" s="16"/>
      <c r="F26" s="16"/>
      <c r="G26" s="16"/>
      <c r="H26" s="16"/>
      <c r="I26" s="15"/>
    </row>
    <row r="27" spans="2:9" ht="15" customHeight="1" x14ac:dyDescent="0.25">
      <c r="B27" s="12"/>
      <c r="C27" s="22" t="s">
        <v>19</v>
      </c>
      <c r="D27" s="22" t="s">
        <v>4</v>
      </c>
      <c r="E27" s="23" t="s">
        <v>0</v>
      </c>
      <c r="I27" s="15"/>
    </row>
    <row r="28" spans="2:9" ht="15" customHeight="1" x14ac:dyDescent="0.25">
      <c r="B28" s="12"/>
      <c r="C28" s="13" t="s">
        <v>25</v>
      </c>
      <c r="D28" s="5">
        <v>6.8000000000000005E-2</v>
      </c>
      <c r="E28" s="55" t="s">
        <v>5</v>
      </c>
      <c r="F28" s="55"/>
      <c r="G28" s="55"/>
      <c r="I28" s="15"/>
    </row>
    <row r="29" spans="2:9" ht="15" customHeight="1" x14ac:dyDescent="0.25">
      <c r="B29" s="12"/>
      <c r="C29" s="16" t="s">
        <v>6</v>
      </c>
      <c r="D29" s="5">
        <v>0.2</v>
      </c>
      <c r="E29" s="55" t="s">
        <v>32</v>
      </c>
      <c r="F29" s="55"/>
      <c r="G29" s="55"/>
      <c r="I29" s="15"/>
    </row>
    <row r="30" spans="2:9" ht="15" customHeight="1" x14ac:dyDescent="0.25">
      <c r="B30" s="12"/>
      <c r="C30" s="16" t="s">
        <v>8</v>
      </c>
      <c r="D30" s="5">
        <v>0.37</v>
      </c>
      <c r="E30" s="55" t="s">
        <v>5</v>
      </c>
      <c r="F30" s="55"/>
      <c r="G30" s="55"/>
      <c r="I30" s="15"/>
    </row>
    <row r="31" spans="2:9" ht="15" customHeight="1" x14ac:dyDescent="0.25">
      <c r="B31" s="12"/>
      <c r="C31" s="13" t="s">
        <v>26</v>
      </c>
      <c r="D31" s="5">
        <f>0.169*(34/32)*E14/E13</f>
        <v>0.13612547619047621</v>
      </c>
      <c r="E31" s="55" t="s">
        <v>7</v>
      </c>
      <c r="F31" s="55"/>
      <c r="G31" s="55"/>
      <c r="I31" s="15"/>
    </row>
    <row r="32" spans="2:9" ht="15" customHeight="1" x14ac:dyDescent="0.25">
      <c r="B32" s="12"/>
      <c r="C32" s="16" t="s">
        <v>9</v>
      </c>
      <c r="D32" s="5">
        <v>0.02</v>
      </c>
      <c r="E32" s="55" t="s">
        <v>29</v>
      </c>
      <c r="F32" s="55"/>
      <c r="G32" s="55"/>
      <c r="I32" s="15"/>
    </row>
    <row r="33" spans="2:9" ht="15" customHeight="1" x14ac:dyDescent="0.25">
      <c r="B33" s="12"/>
      <c r="C33" s="16" t="s">
        <v>27</v>
      </c>
      <c r="D33" s="5">
        <v>0.02</v>
      </c>
      <c r="E33" s="55" t="s">
        <v>38</v>
      </c>
      <c r="F33" s="55"/>
      <c r="G33" s="55"/>
      <c r="I33" s="15"/>
    </row>
    <row r="34" spans="2:9" ht="15" customHeight="1" x14ac:dyDescent="0.25">
      <c r="B34" s="12"/>
      <c r="C34" s="16" t="s">
        <v>28</v>
      </c>
      <c r="D34" s="5">
        <v>0.02</v>
      </c>
      <c r="E34" s="55" t="s">
        <v>38</v>
      </c>
      <c r="F34" s="55"/>
      <c r="G34" s="55"/>
      <c r="I34" s="15"/>
    </row>
    <row r="35" spans="2:9" ht="15" customHeight="1" thickBot="1" x14ac:dyDescent="0.3">
      <c r="B35" s="12"/>
      <c r="C35" s="16"/>
      <c r="D35" s="16"/>
      <c r="E35" s="36"/>
      <c r="F35" s="37"/>
      <c r="I35" s="15"/>
    </row>
    <row r="36" spans="2:9" ht="15" customHeight="1" x14ac:dyDescent="0.25">
      <c r="B36" s="25"/>
      <c r="C36" s="38"/>
      <c r="D36" s="38"/>
      <c r="E36" s="38"/>
      <c r="F36" s="39"/>
      <c r="G36" s="38"/>
      <c r="H36" s="38"/>
      <c r="I36" s="29"/>
    </row>
    <row r="37" spans="2:9" ht="15" customHeight="1" x14ac:dyDescent="0.25">
      <c r="B37" s="12"/>
      <c r="C37" s="54" t="s">
        <v>22</v>
      </c>
      <c r="D37" s="54"/>
      <c r="E37" s="54"/>
      <c r="F37" s="54"/>
      <c r="G37" s="54"/>
      <c r="H37" s="35"/>
      <c r="I37" s="15"/>
    </row>
    <row r="38" spans="2:9" ht="15" customHeight="1" x14ac:dyDescent="0.25">
      <c r="B38" s="12"/>
      <c r="C38" s="40"/>
      <c r="D38" s="40"/>
      <c r="E38" s="41"/>
      <c r="F38" s="41"/>
      <c r="G38" s="35"/>
      <c r="H38" s="35"/>
      <c r="I38" s="15"/>
    </row>
    <row r="39" spans="2:9" ht="15" customHeight="1" thickBot="1" x14ac:dyDescent="0.3">
      <c r="B39" s="12"/>
      <c r="C39" s="42" t="s">
        <v>19</v>
      </c>
      <c r="D39" s="42" t="s">
        <v>15</v>
      </c>
      <c r="E39" s="42" t="s">
        <v>33</v>
      </c>
      <c r="G39" s="35"/>
      <c r="H39" s="35"/>
      <c r="I39" s="15"/>
    </row>
    <row r="40" spans="2:9" ht="15" customHeight="1" thickTop="1" x14ac:dyDescent="0.25">
      <c r="B40" s="12"/>
      <c r="C40" s="43" t="s">
        <v>25</v>
      </c>
      <c r="D40" s="44">
        <f>C21*D28</f>
        <v>7.1400000000000006</v>
      </c>
      <c r="E40" s="44">
        <f t="shared" ref="E40:E46" si="0">D40*365/2000</f>
        <v>1.3030500000000003</v>
      </c>
      <c r="G40" s="35"/>
      <c r="H40" s="35"/>
      <c r="I40" s="15"/>
    </row>
    <row r="41" spans="2:9" ht="15" customHeight="1" x14ac:dyDescent="0.25">
      <c r="B41" s="12"/>
      <c r="C41" s="45" t="s">
        <v>6</v>
      </c>
      <c r="D41" s="46">
        <f>C21*D29</f>
        <v>21</v>
      </c>
      <c r="E41" s="46">
        <f t="shared" si="0"/>
        <v>3.8325</v>
      </c>
      <c r="G41" s="35"/>
      <c r="H41" s="35"/>
      <c r="I41" s="15"/>
    </row>
    <row r="42" spans="2:9" ht="15" customHeight="1" x14ac:dyDescent="0.25">
      <c r="B42" s="12"/>
      <c r="C42" s="45" t="s">
        <v>8</v>
      </c>
      <c r="D42" s="46">
        <f>C21*D30</f>
        <v>38.85</v>
      </c>
      <c r="E42" s="46">
        <f t="shared" si="0"/>
        <v>7.0901249999999996</v>
      </c>
      <c r="G42" s="35"/>
      <c r="H42" s="35"/>
      <c r="I42" s="15"/>
    </row>
    <row r="43" spans="2:9" ht="15" customHeight="1" x14ac:dyDescent="0.25">
      <c r="B43" s="12"/>
      <c r="C43" s="47" t="s">
        <v>26</v>
      </c>
      <c r="D43" s="46">
        <f>C21*D31</f>
        <v>14.293175000000002</v>
      </c>
      <c r="E43" s="46">
        <f t="shared" si="0"/>
        <v>2.6085044375000002</v>
      </c>
      <c r="G43" s="35"/>
      <c r="H43" s="35"/>
      <c r="I43" s="15"/>
    </row>
    <row r="44" spans="2:9" ht="15" customHeight="1" x14ac:dyDescent="0.25">
      <c r="B44" s="12"/>
      <c r="C44" s="45" t="s">
        <v>9</v>
      </c>
      <c r="D44" s="46">
        <f>C21*D32</f>
        <v>2.1</v>
      </c>
      <c r="E44" s="46">
        <f t="shared" si="0"/>
        <v>0.38324999999999998</v>
      </c>
      <c r="G44" s="35"/>
      <c r="H44" s="35"/>
      <c r="I44" s="15"/>
    </row>
    <row r="45" spans="2:9" ht="15" customHeight="1" x14ac:dyDescent="0.25">
      <c r="B45" s="12"/>
      <c r="C45" s="45" t="s">
        <v>27</v>
      </c>
      <c r="D45" s="46">
        <f>C21*D33</f>
        <v>2.1</v>
      </c>
      <c r="E45" s="46">
        <f t="shared" si="0"/>
        <v>0.38324999999999998</v>
      </c>
      <c r="G45" s="35"/>
      <c r="H45" s="35"/>
      <c r="I45" s="15"/>
    </row>
    <row r="46" spans="2:9" ht="15" customHeight="1" x14ac:dyDescent="0.25">
      <c r="B46" s="12"/>
      <c r="C46" s="45" t="s">
        <v>28</v>
      </c>
      <c r="D46" s="46">
        <f>D34*C21</f>
        <v>2.1</v>
      </c>
      <c r="E46" s="46">
        <f t="shared" si="0"/>
        <v>0.38324999999999998</v>
      </c>
      <c r="G46" s="35"/>
      <c r="H46" s="35"/>
      <c r="I46" s="15"/>
    </row>
    <row r="47" spans="2:9" ht="15" customHeight="1" x14ac:dyDescent="0.25">
      <c r="B47" s="12"/>
      <c r="C47" s="48"/>
      <c r="D47" s="48"/>
      <c r="E47" s="49"/>
      <c r="F47" s="49"/>
      <c r="G47" s="49"/>
      <c r="H47" s="49"/>
      <c r="I47" s="15"/>
    </row>
    <row r="48" spans="2:9" ht="15" customHeight="1" thickBot="1" x14ac:dyDescent="0.3">
      <c r="B48" s="17"/>
      <c r="C48" s="50" t="s">
        <v>36</v>
      </c>
      <c r="D48" s="6"/>
      <c r="E48" s="19"/>
      <c r="F48" s="19"/>
      <c r="G48" s="19" t="s">
        <v>30</v>
      </c>
      <c r="H48" s="7"/>
      <c r="I48" s="20"/>
    </row>
    <row r="49" ht="15" customHeight="1" x14ac:dyDescent="0.25"/>
    <row r="50" ht="15" customHeight="1" x14ac:dyDescent="0.25"/>
  </sheetData>
  <sheetProtection password="CA15" sheet="1" objects="1" scenarios="1" selectLockedCells="1"/>
  <mergeCells count="12">
    <mergeCell ref="B2:I2"/>
    <mergeCell ref="C37:G37"/>
    <mergeCell ref="G12:H12"/>
    <mergeCell ref="G13:H13"/>
    <mergeCell ref="G14:H14"/>
    <mergeCell ref="E29:G29"/>
    <mergeCell ref="E30:G30"/>
    <mergeCell ref="E31:G31"/>
    <mergeCell ref="E32:G32"/>
    <mergeCell ref="E33:G33"/>
    <mergeCell ref="E34:G34"/>
    <mergeCell ref="E28:G28"/>
  </mergeCells>
  <pageMargins left="0.75" right="0.75" top="1" bottom="1" header="0.5" footer="0.5"/>
  <pageSetup orientation="portrait" r:id="rId1"/>
  <headerFooter alignWithMargins="0"/>
  <ignoredErrors>
    <ignoredError sqref="D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Flare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M. Brown</dc:creator>
  <cp:lastModifiedBy>Kevin M. Brown</cp:lastModifiedBy>
  <dcterms:created xsi:type="dcterms:W3CDTF">2012-08-22T16:54:44Z</dcterms:created>
  <dcterms:modified xsi:type="dcterms:W3CDTF">2018-06-19T04:44:18Z</dcterms:modified>
</cp:coreProperties>
</file>